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strict oost\"/>
    </mc:Choice>
  </mc:AlternateContent>
  <bookViews>
    <workbookView xWindow="0" yWindow="0" windowWidth="2370" windowHeight="0" tabRatio="791" activeTab="1"/>
  </bookViews>
  <sheets>
    <sheet name="0. Richtspeeldagen NPC" sheetId="54" r:id="rId1"/>
    <sheet name="1. Aanvraagfomulier" sheetId="42" r:id="rId2"/>
    <sheet name="2. Speellocatie" sheetId="53" r:id="rId3"/>
    <sheet name="3. Rapportageformulier" sheetId="55" r:id="rId4"/>
    <sheet name="Keuzemenu's" sheetId="50" state="hidden" r:id="rId5"/>
  </sheets>
  <externalReferences>
    <externalReference r:id="rId6"/>
  </externalReferences>
  <definedNames>
    <definedName name="Systeem">[1]Sheet3!$C$2:$C$6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4" i="42" l="1"/>
  <c r="A29" i="42" l="1"/>
  <c r="J1" i="55" l="1"/>
  <c r="C12" i="55" l="1"/>
  <c r="E78" i="55" s="1"/>
  <c r="A51" i="55" l="1"/>
  <c r="G28" i="55"/>
  <c r="A38" i="55"/>
  <c r="C24" i="55"/>
  <c r="C14" i="55" l="1"/>
  <c r="A15" i="55" s="1"/>
  <c r="I19" i="55"/>
  <c r="I18" i="55"/>
  <c r="I17" i="55"/>
  <c r="I16" i="55"/>
  <c r="C20" i="55"/>
  <c r="C19" i="55"/>
  <c r="C18" i="55"/>
  <c r="C17" i="55"/>
  <c r="C16" i="55"/>
  <c r="C15" i="55"/>
  <c r="A19" i="55" l="1"/>
  <c r="G17" i="55"/>
  <c r="G16" i="55"/>
  <c r="G18" i="55"/>
  <c r="G19" i="55"/>
  <c r="A20" i="55"/>
  <c r="A17" i="55"/>
  <c r="A18" i="55"/>
  <c r="A16" i="55"/>
  <c r="C13" i="55"/>
  <c r="I9" i="55"/>
  <c r="I8" i="55"/>
  <c r="I7" i="55"/>
  <c r="I6" i="55"/>
  <c r="I5" i="55"/>
  <c r="C10" i="55"/>
  <c r="C9" i="55"/>
  <c r="C8" i="55"/>
  <c r="C7" i="55"/>
  <c r="C6" i="55"/>
  <c r="C5" i="55"/>
  <c r="J1" i="53" l="1"/>
  <c r="E18" i="42" l="1"/>
  <c r="F18" i="42" s="1"/>
  <c r="F54" i="42" l="1"/>
  <c r="A18" i="42"/>
  <c r="A19" i="42" s="1"/>
  <c r="D22" i="42" l="1"/>
  <c r="A20" i="42"/>
  <c r="A21" i="42"/>
  <c r="A23" i="42"/>
  <c r="A22" i="42"/>
  <c r="D19" i="42"/>
  <c r="D20" i="42"/>
  <c r="D21" i="42"/>
  <c r="I9" i="53"/>
  <c r="I8" i="53"/>
  <c r="I7" i="53"/>
  <c r="I6" i="53"/>
  <c r="I5" i="53"/>
  <c r="C10" i="53"/>
  <c r="C9" i="53"/>
  <c r="C8" i="53"/>
  <c r="C7" i="53"/>
  <c r="C6" i="53"/>
  <c r="C5" i="53"/>
  <c r="H4" i="50"/>
  <c r="H5" i="50" s="1"/>
  <c r="H6" i="50" s="1"/>
  <c r="H7" i="50" s="1"/>
  <c r="H8" i="50" s="1"/>
  <c r="H9" i="50" s="1"/>
  <c r="H10" i="50" s="1"/>
  <c r="H11" i="50" s="1"/>
  <c r="H12" i="50" s="1"/>
  <c r="H13" i="50" s="1"/>
  <c r="H14" i="50" s="1"/>
  <c r="H15" i="50" s="1"/>
  <c r="H16" i="50" s="1"/>
  <c r="H17" i="50" s="1"/>
  <c r="H18" i="50" s="1"/>
  <c r="H19" i="50" s="1"/>
  <c r="H20" i="50" s="1"/>
  <c r="H21" i="50" s="1"/>
  <c r="H22" i="50" s="1"/>
  <c r="H23" i="50" s="1"/>
  <c r="H24" i="50" s="1"/>
  <c r="H25" i="50" s="1"/>
  <c r="H26" i="50" s="1"/>
  <c r="H27" i="50" s="1"/>
  <c r="H28" i="50" s="1"/>
  <c r="H29" i="50" s="1"/>
  <c r="H30" i="50" s="1"/>
  <c r="H31" i="50" s="1"/>
  <c r="H32" i="50" s="1"/>
  <c r="H33" i="50" s="1"/>
  <c r="H34" i="50" s="1"/>
  <c r="H35" i="50" s="1"/>
  <c r="H36" i="50" s="1"/>
  <c r="H37" i="50" s="1"/>
  <c r="H38" i="50" s="1"/>
  <c r="H39" i="50" s="1"/>
  <c r="H40" i="50" s="1"/>
  <c r="H41" i="50" s="1"/>
  <c r="H42" i="50" s="1"/>
  <c r="H43" i="50" s="1"/>
  <c r="H44" i="50" s="1"/>
  <c r="H45" i="50" s="1"/>
  <c r="H46" i="50" s="1"/>
  <c r="H47" i="50" s="1"/>
  <c r="H48" i="50" s="1"/>
  <c r="H49" i="50" s="1"/>
  <c r="H50" i="50" s="1"/>
  <c r="H51" i="50" s="1"/>
  <c r="H52" i="50" s="1"/>
  <c r="H53" i="50" s="1"/>
  <c r="H54" i="50" s="1"/>
  <c r="H55" i="50" s="1"/>
  <c r="H56" i="50" s="1"/>
  <c r="H57" i="50" s="1"/>
  <c r="H58" i="50" s="1"/>
  <c r="H59" i="50" s="1"/>
  <c r="H60" i="50" s="1"/>
</calcChain>
</file>

<file path=xl/comments1.xml><?xml version="1.0" encoding="utf-8"?>
<comments xmlns="http://schemas.openxmlformats.org/spreadsheetml/2006/main">
  <authors>
    <author>TB</author>
  </authors>
  <commentList>
    <comment ref="F30" authorId="0" shapeId="0">
      <text>
        <r>
          <rPr>
            <sz val="9"/>
            <color indexed="81"/>
            <rFont val="Tahoma"/>
            <family val="2"/>
          </rPr>
          <t xml:space="preserve">Bijvoorbeeld:
</t>
        </r>
        <r>
          <rPr>
            <i/>
            <sz val="9"/>
            <color indexed="81"/>
            <rFont val="Tahoma"/>
            <family val="2"/>
          </rPr>
          <t>On Tip</t>
        </r>
      </text>
    </comment>
  </commentList>
</comments>
</file>

<file path=xl/sharedStrings.xml><?xml version="1.0" encoding="utf-8"?>
<sst xmlns="http://schemas.openxmlformats.org/spreadsheetml/2006/main" count="359" uniqueCount="212">
  <si>
    <t>Datum:</t>
  </si>
  <si>
    <t>Keuze:</t>
  </si>
  <si>
    <t>Ja</t>
  </si>
  <si>
    <t>Nee</t>
  </si>
  <si>
    <t>Verenigingsnummer:</t>
  </si>
  <si>
    <t>Naam vereniging:</t>
  </si>
  <si>
    <t>Contactpersoon:</t>
  </si>
  <si>
    <t>Telefoon</t>
  </si>
  <si>
    <t>Mobiel:</t>
  </si>
  <si>
    <t>E-mail:</t>
  </si>
  <si>
    <t>Gegevens speellocatie</t>
  </si>
  <si>
    <t>Naam (sport)park:</t>
  </si>
  <si>
    <t>Adres:</t>
  </si>
  <si>
    <t>Postcode:</t>
  </si>
  <si>
    <t>Plaats:</t>
  </si>
  <si>
    <t>Telefoonnummer:</t>
  </si>
  <si>
    <t>Spelvorm:</t>
  </si>
  <si>
    <t>Wedstrijdsysteem:</t>
  </si>
  <si>
    <t>Aard van de prijzen:</t>
  </si>
  <si>
    <t>Aantal equipes:</t>
  </si>
  <si>
    <t>Maximum:</t>
  </si>
  <si>
    <t>Minimum:</t>
  </si>
  <si>
    <t>Wijze van inschrijving:</t>
  </si>
  <si>
    <t>Telefonisch:</t>
  </si>
  <si>
    <t>Website:</t>
  </si>
  <si>
    <t>Wedstrijdtafel:</t>
  </si>
  <si>
    <t>Anders, nl:</t>
  </si>
  <si>
    <t>J</t>
  </si>
  <si>
    <t>W</t>
  </si>
  <si>
    <t>Bonnen</t>
  </si>
  <si>
    <t>Geld</t>
  </si>
  <si>
    <t>Geld / Natura</t>
  </si>
  <si>
    <t>Natura</t>
  </si>
  <si>
    <t>CWN verklaart dit formulier als: ONDERTEKEND</t>
  </si>
  <si>
    <t>Uiterste inschrijfdatum:</t>
  </si>
  <si>
    <t>Inschrijfgeld p.p.:</t>
  </si>
  <si>
    <t>Sportprijzen</t>
  </si>
  <si>
    <t>Ondertekening door aanvrager</t>
  </si>
  <si>
    <t>Naam:</t>
  </si>
  <si>
    <t>Handtekening:</t>
  </si>
  <si>
    <t>Naam beoordelaar:</t>
  </si>
  <si>
    <t>Aanvraag goedgekeurd:</t>
  </si>
  <si>
    <t>TOELICHTING</t>
  </si>
  <si>
    <t>&gt;64</t>
  </si>
  <si>
    <t>(dd-mm-jjjj)</t>
  </si>
  <si>
    <t>Datum beoordeling:</t>
  </si>
  <si>
    <t>Invalidentoilet:</t>
  </si>
  <si>
    <t>n.v.t.</t>
  </si>
  <si>
    <t>Speelterrein bereikbaar voor rolstoelgebruikers:</t>
  </si>
  <si>
    <t>Kantine bereikbaar voor rolstoelgebruikers:</t>
  </si>
  <si>
    <t>Ingang bereikbaar voor rolstoelgebruikers:</t>
  </si>
  <si>
    <t>Buitenbanen toegankelijk voor rolstoelgebruikers:</t>
  </si>
  <si>
    <t>Binnenbanen toegankelijk voor rolstoelgebruikers:</t>
  </si>
  <si>
    <t>Opmerking:</t>
  </si>
  <si>
    <t>Aantal:</t>
  </si>
  <si>
    <t>Ja / Nee:</t>
  </si>
  <si>
    <t>Rolstoeltoegankelijkheid:</t>
  </si>
  <si>
    <t>Doping controleruimte:</t>
  </si>
  <si>
    <t>Aantal toiletten heren:</t>
  </si>
  <si>
    <t>Aantal toiletten dames:</t>
  </si>
  <si>
    <t>Keuken:</t>
  </si>
  <si>
    <t>District Midden</t>
  </si>
  <si>
    <t>Rookvrije ruimte:</t>
  </si>
  <si>
    <t>District Noordwest</t>
  </si>
  <si>
    <t>Aantal pers:</t>
  </si>
  <si>
    <t>Kantine:</t>
  </si>
  <si>
    <t>District West</t>
  </si>
  <si>
    <t>Toeschouwersruimte:</t>
  </si>
  <si>
    <t>District Zuidwest</t>
  </si>
  <si>
    <t>Schuilgelegenheid:</t>
  </si>
  <si>
    <t xml:space="preserve">District Zuid </t>
  </si>
  <si>
    <t>EHBO-materiaal:</t>
  </si>
  <si>
    <t>District Zuidoost</t>
  </si>
  <si>
    <t>Publicatieborden:</t>
  </si>
  <si>
    <t>District Oost</t>
  </si>
  <si>
    <t>Omroepinstallatie:</t>
  </si>
  <si>
    <t>District Noord</t>
  </si>
  <si>
    <t>Ruimte wedstrijdleiding:</t>
  </si>
  <si>
    <t>Verlichte buitenbanen:</t>
  </si>
  <si>
    <t>Baanafmetingen:</t>
  </si>
  <si>
    <t>Buitenbanen (max. capaciteit):</t>
  </si>
  <si>
    <t>Binnenbanen (max. capaciteit):</t>
  </si>
  <si>
    <t>Bijzonderheden speellocatie:</t>
  </si>
  <si>
    <t>Telefoon:</t>
  </si>
  <si>
    <t>&gt;100</t>
  </si>
  <si>
    <t>&gt;50</t>
  </si>
  <si>
    <t>41-50</t>
  </si>
  <si>
    <t>De rapporteur verklaart dit formulier als ondertekend</t>
  </si>
  <si>
    <t>31-40</t>
  </si>
  <si>
    <t>21-30</t>
  </si>
  <si>
    <t>11-20</t>
  </si>
  <si>
    <t>0-10</t>
  </si>
  <si>
    <t>0-6</t>
  </si>
  <si>
    <t>Binnentemperatuur min 17º celsius:</t>
  </si>
  <si>
    <r>
      <t xml:space="preserve">De rapporteur verklaart dit formulier </t>
    </r>
    <r>
      <rPr>
        <b/>
        <sz val="8"/>
        <color indexed="9"/>
        <rFont val="Verdana"/>
        <family val="2"/>
      </rPr>
      <t xml:space="preserve">niet </t>
    </r>
    <r>
      <rPr>
        <sz val="8"/>
        <color indexed="9"/>
        <rFont val="Verdana"/>
        <family val="2"/>
      </rPr>
      <t>als ondertekend, omdat:</t>
    </r>
  </si>
  <si>
    <r>
      <t xml:space="preserve">Aanvullende opmerkingen </t>
    </r>
    <r>
      <rPr>
        <sz val="8"/>
        <rFont val="Verdana"/>
        <family val="2"/>
      </rPr>
      <t>(onderstaand tekstvak kan gebruikt worden voor aanvulllende opmerkingen)</t>
    </r>
  </si>
  <si>
    <t>Gegevens vereniging</t>
  </si>
  <si>
    <t>Contactpers. vereniging:</t>
  </si>
  <si>
    <t>Beoordelingsformulier speellocatie</t>
  </si>
  <si>
    <t>Handtekening beoordelaar:</t>
  </si>
  <si>
    <t>De beoordelaar verklaart dit formulier als: ONDERTEKEND</t>
  </si>
  <si>
    <t>Gegevens Toernooi</t>
  </si>
  <si>
    <t>Naam toernooi:</t>
  </si>
  <si>
    <t>Aanvang:</t>
  </si>
  <si>
    <t>Type toernooi:</t>
  </si>
  <si>
    <t>Eendaags regionaal toernooi</t>
  </si>
  <si>
    <t>Meerdaags regionaal toernooi</t>
  </si>
  <si>
    <t>Eendaags promotietoernooi</t>
  </si>
  <si>
    <t>Meerdaags promotietoernooi</t>
  </si>
  <si>
    <t>Doubletten</t>
  </si>
  <si>
    <t>Sextetten</t>
  </si>
  <si>
    <t>Tripletten</t>
  </si>
  <si>
    <t>Kwintetten</t>
  </si>
  <si>
    <t>Tête-à-Tête</t>
  </si>
  <si>
    <t>A melée</t>
  </si>
  <si>
    <t>Gegevens functionarissen</t>
  </si>
  <si>
    <t>Naam wedstrijdleider:</t>
  </si>
  <si>
    <t>Naam scheidsrechter:</t>
  </si>
  <si>
    <t>Aanvraagformulier Regionaal Toernooi</t>
  </si>
  <si>
    <t>In te vullen door districtsteam</t>
  </si>
  <si>
    <t>Accommodatie voldoet niet</t>
  </si>
  <si>
    <t>Teveel aanvragen op dezelfde dag</t>
  </si>
  <si>
    <t>Richtspeeldag NPC</t>
  </si>
  <si>
    <t>Anders, vul reden in bij toelichting</t>
  </si>
  <si>
    <t>Toelichting</t>
  </si>
  <si>
    <t>* Voor de aanvraag van meerdere "regionale toernooien", moet per aanvraag een apart aanvraagformulier worden ingevuld.</t>
  </si>
  <si>
    <t>District:</t>
  </si>
  <si>
    <t>Midden</t>
  </si>
  <si>
    <t>Noord</t>
  </si>
  <si>
    <t>Noordwest</t>
  </si>
  <si>
    <t>West</t>
  </si>
  <si>
    <t>Oost</t>
  </si>
  <si>
    <t>Zuidoost</t>
  </si>
  <si>
    <t>Zuidwest</t>
  </si>
  <si>
    <t>Zuid</t>
  </si>
  <si>
    <t>wedstrijd-noordwest@njbb.nl</t>
  </si>
  <si>
    <t>wedstrijd-oost@njbb.nl</t>
  </si>
  <si>
    <t>wedstrijd-west@njbb.nl</t>
  </si>
  <si>
    <t>wedstrijd-zuid@njbb.nl</t>
  </si>
  <si>
    <t>wedstrijd-zuidoost@njbb.nl</t>
  </si>
  <si>
    <t>wedstrijd-zuidwest@njbb.nl</t>
  </si>
  <si>
    <t>Richtspeeldagen NPC</t>
  </si>
  <si>
    <t>Het is niet mogelijk om op richtspeeldagen van de NPC toernooien aan te vragen.</t>
  </si>
  <si>
    <r>
      <t xml:space="preserve">* De vereniging dient bij één of meerdere aanvragen van regionale toernooien toernooien </t>
    </r>
    <r>
      <rPr>
        <b/>
        <sz val="8"/>
        <rFont val="Verdana"/>
        <family val="2"/>
      </rPr>
      <t>maximaal 1</t>
    </r>
    <r>
      <rPr>
        <sz val="8"/>
        <rFont val="Verdana"/>
        <family val="2"/>
      </rPr>
      <t xml:space="preserve"> </t>
    </r>
  </si>
  <si>
    <r>
      <rPr>
        <sz val="8"/>
        <color indexed="9"/>
        <rFont val="Verdana"/>
        <family val="2"/>
      </rPr>
      <t>*</t>
    </r>
    <r>
      <rPr>
        <sz val="8"/>
        <rFont val="Verdana"/>
        <family val="2"/>
      </rPr>
      <t xml:space="preserve"> "Beoordelingsformulier speellocatie" mee te sturen naar de coördinator wedstrijdzaken van het districtsteam.</t>
    </r>
  </si>
  <si>
    <t>Licentienummer wedstrijdleider (minimaal WL-2):</t>
  </si>
  <si>
    <t>Let Op: Richtspeeldag NPC</t>
  </si>
  <si>
    <t>Vindt het toernooi plaats op een richtspeeldag van de NPC?</t>
  </si>
  <si>
    <t>Het formulier dient door de aanvrager volledig digitaal ingevuld te worden.</t>
  </si>
  <si>
    <t>Kwartetten</t>
  </si>
  <si>
    <t>Directe eliminatie</t>
  </si>
  <si>
    <t>Indien ja: Is er een aanvraagformulier tuchtzaak bijgevoegd of wordt dit nog nagezonden?</t>
  </si>
  <si>
    <t>Heeft er een incident plaatsgevonden dat leidt tot een tuchtrechtelijke procedure:</t>
  </si>
  <si>
    <t>Licentienr &amp; Naam:</t>
  </si>
  <si>
    <t>Licnr:</t>
  </si>
  <si>
    <t>Juryleden</t>
  </si>
  <si>
    <t>Eindtijd:</t>
  </si>
  <si>
    <t>Werkelijke aanvangstijd:</t>
  </si>
  <si>
    <t>Speelvorm:</t>
  </si>
  <si>
    <t>Gepland aanvangstijd:</t>
  </si>
  <si>
    <t>Categorie:</t>
  </si>
  <si>
    <t>Bijzonderheden toernooi</t>
  </si>
  <si>
    <t>Woonplaats:</t>
  </si>
  <si>
    <t>E-mailadres:</t>
  </si>
  <si>
    <t>Naam Toernooi:</t>
  </si>
  <si>
    <r>
      <t xml:space="preserve">* Bij meerdere aanvragen voor regionale toernooien, hoeft de aanvrager maar 1x het </t>
    </r>
    <r>
      <rPr>
        <b/>
        <sz val="8"/>
        <rFont val="Verdana"/>
        <family val="2"/>
      </rPr>
      <t>"beoordelingsformulier speellocatie"</t>
    </r>
  </si>
  <si>
    <r>
      <rPr>
        <sz val="8"/>
        <color theme="0"/>
        <rFont val="Verdana"/>
        <family val="2"/>
      </rPr>
      <t>*</t>
    </r>
    <r>
      <rPr>
        <sz val="8"/>
        <rFont val="Verdana"/>
        <family val="2"/>
      </rPr>
      <t xml:space="preserve"> in te vullen.</t>
    </r>
  </si>
  <si>
    <t>Was een EHBO'er aanwezig?</t>
  </si>
  <si>
    <t>Was een AED aanwezig?</t>
  </si>
  <si>
    <t>Waren wedstrijdkaarten aanwezig?</t>
  </si>
  <si>
    <t>Was een gediplomeerde scheidsrechter aanwezig?</t>
  </si>
  <si>
    <t>Heeft de scheidsrechter het aanvraagformulier digitaal ontvangen?</t>
  </si>
  <si>
    <t>Was een deelnemerslijst aanwezig?</t>
  </si>
  <si>
    <t>Voldeed de speellocatie aan de eisen conform goedkeuring district?</t>
  </si>
  <si>
    <t>Bijzonderheden</t>
  </si>
  <si>
    <t>Zijn er bijzonderheden met betrekking tot het toernooi te vermelden:</t>
  </si>
  <si>
    <t>Tuchtrechtelijk vervolg</t>
  </si>
  <si>
    <t>Licentienummer:</t>
  </si>
  <si>
    <t xml:space="preserve">Gegevens scheidsrechter </t>
  </si>
  <si>
    <t>Gegevens wedstrijdleider</t>
  </si>
  <si>
    <t>Ondertekening door scheidsrechter</t>
  </si>
  <si>
    <t>Rapportageformulier Regionaal NJBB Toernooi</t>
  </si>
  <si>
    <t>Teken hier digitaal:</t>
  </si>
  <si>
    <t>In te vullen door beoordelaar district</t>
  </si>
  <si>
    <r>
      <t xml:space="preserve">Onderstaand gedeelte dient </t>
    </r>
    <r>
      <rPr>
        <b/>
        <u/>
        <sz val="8"/>
        <rFont val="Verdana"/>
        <family val="2"/>
      </rPr>
      <t>gezamenlijk</t>
    </r>
    <r>
      <rPr>
        <b/>
        <sz val="8"/>
        <rFont val="Verdana"/>
        <family val="2"/>
      </rPr>
      <t xml:space="preserve"> door de </t>
    </r>
    <r>
      <rPr>
        <b/>
        <u/>
        <sz val="8"/>
        <rFont val="Verdana"/>
        <family val="2"/>
      </rPr>
      <t>aanvrager</t>
    </r>
    <r>
      <rPr>
        <b/>
        <sz val="8"/>
        <rFont val="Verdana"/>
        <family val="2"/>
      </rPr>
      <t xml:space="preserve"> en </t>
    </r>
    <r>
      <rPr>
        <b/>
        <u/>
        <sz val="8"/>
        <rFont val="Verdana"/>
        <family val="2"/>
      </rPr>
      <t>beoordelaar</t>
    </r>
    <r>
      <rPr>
        <sz val="8"/>
        <rFont val="Verdana"/>
        <family val="2"/>
      </rPr>
      <t xml:space="preserve"> </t>
    </r>
    <r>
      <rPr>
        <b/>
        <sz val="8"/>
        <rFont val="Verdana"/>
        <family val="2"/>
      </rPr>
      <t>in het district ingevuld te worden</t>
    </r>
  </si>
  <si>
    <t>GEGEVENS AANVRAGER</t>
  </si>
  <si>
    <t>GEGEVENS SPEELLOCATIE</t>
  </si>
  <si>
    <r>
      <t>* Bij deze aanvraag dient tevens het formulier "</t>
    </r>
    <r>
      <rPr>
        <b/>
        <sz val="8"/>
        <rFont val="Verdana"/>
        <family val="2"/>
      </rPr>
      <t>beoordelingsformulier speellocatie</t>
    </r>
    <r>
      <rPr>
        <sz val="8"/>
        <rFont val="Verdana"/>
        <family val="2"/>
      </rPr>
      <t xml:space="preserve">" ingevuld te worden, zie tabblad </t>
    </r>
  </si>
  <si>
    <r>
      <rPr>
        <sz val="8"/>
        <color theme="0"/>
        <rFont val="Verdana"/>
        <family val="2"/>
      </rPr>
      <t xml:space="preserve">* </t>
    </r>
    <r>
      <rPr>
        <sz val="8"/>
        <rFont val="Verdana"/>
        <family val="2"/>
      </rPr>
      <t xml:space="preserve">speellocatie. </t>
    </r>
  </si>
  <si>
    <r>
      <t xml:space="preserve">De aanvrager verklaart dit formulier als: </t>
    </r>
    <r>
      <rPr>
        <b/>
        <sz val="8"/>
        <color theme="0"/>
        <rFont val="Verdana"/>
        <family val="2"/>
      </rPr>
      <t>ONDERTEKEND</t>
    </r>
  </si>
  <si>
    <r>
      <t xml:space="preserve">De scheidsrechter verklaart dit formulier als: </t>
    </r>
    <r>
      <rPr>
        <b/>
        <sz val="8"/>
        <color theme="0"/>
        <rFont val="Verdana"/>
        <family val="2"/>
      </rPr>
      <t>ONDERTEKEND</t>
    </r>
  </si>
  <si>
    <t>Het formulier (grijs-gearceerde velden) dient door de aanvrager volledig digitaal ingevuld te worden.</t>
  </si>
  <si>
    <t>Directe eliminatie met complementaires (A en B)</t>
  </si>
  <si>
    <t>Directe eliminatie met troosttoernooi en complementaires (A, B, C en D)</t>
  </si>
  <si>
    <t>Franse poules en directe eliminatie</t>
  </si>
  <si>
    <t>Voorronden plus poules voorgeloot</t>
  </si>
  <si>
    <t>Voorronden plus directe eliminatie</t>
  </si>
  <si>
    <t>Zwitsers (plus vermelding aantal ronden)</t>
  </si>
  <si>
    <t>Voorgeloot (plus vermelding aantal partijen)</t>
  </si>
  <si>
    <t>J - W</t>
  </si>
  <si>
    <t>Is het toernooi opengesteld voor niet speelgerechtigde-licentiehouders?</t>
  </si>
  <si>
    <t>midden@njbb.nl</t>
  </si>
  <si>
    <t>wedstrijd-noord@njbb.nl</t>
  </si>
  <si>
    <t>Ondertekening door wedstrijleider</t>
  </si>
  <si>
    <t xml:space="preserve">* De scheidsrechter en/of wedstrijdleider dient dit formulier direct na afloop van het toernooi te sturen naar de </t>
  </si>
  <si>
    <r>
      <t xml:space="preserve">De wedstrijdleider verklaart dit formulier als: </t>
    </r>
    <r>
      <rPr>
        <b/>
        <sz val="8"/>
        <color theme="0"/>
        <rFont val="Verdana"/>
        <family val="2"/>
      </rPr>
      <t>ONDERTEKEND</t>
    </r>
  </si>
  <si>
    <r>
      <t>Formulier</t>
    </r>
    <r>
      <rPr>
        <b/>
        <sz val="8"/>
        <rFont val="Verdana"/>
        <family val="2"/>
      </rPr>
      <t xml:space="preserve"> dient volledig </t>
    </r>
    <r>
      <rPr>
        <b/>
        <u/>
        <sz val="8"/>
        <rFont val="Verdana"/>
        <family val="2"/>
      </rPr>
      <t>digitaal</t>
    </r>
    <r>
      <rPr>
        <sz val="8"/>
        <rFont val="Verdana"/>
        <family val="2"/>
      </rPr>
      <t xml:space="preserve"> ingevuld te worden door de scheidsrechter en/of wedstrijdleider</t>
    </r>
  </si>
  <si>
    <r>
      <rPr>
        <sz val="8"/>
        <color theme="0"/>
        <rFont val="Verdana"/>
        <family val="2"/>
      </rPr>
      <t xml:space="preserve">* </t>
    </r>
    <r>
      <rPr>
        <sz val="8"/>
        <rFont val="Verdana"/>
        <family val="2"/>
      </rPr>
      <t>coördinator wedstrijdzaken van het districtsteam:</t>
    </r>
  </si>
  <si>
    <t>* De vereniging dient dit formulier te sturen naar de coördinator wedstrijdzaken van het districtsteam:</t>
  </si>
  <si>
    <t>Vul cel B12 in</t>
  </si>
  <si>
    <t>Versie 1.12 - Oktober 2019</t>
  </si>
  <si>
    <t>Licentienummer scheidsrechter (minimaal RSR):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</si>
</sst>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F800]dddd\,\ mmmm\ dd\,\ yyyy"/>
    <numFmt numFmtId="165" formatCode="&quot;€&quot;\ #,##0.00"/>
    <numFmt numFmtId="166" formatCode="0#########"/>
    <numFmt numFmtId="167" formatCode="dd/mmm/yy"/>
    <numFmt numFmtId="168" formatCode="ddd\ dd\ mmm\ yyyy"/>
    <numFmt numFmtId="169" formatCode="h:mm;@"/>
  </numFmts>
  <fonts count="19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color rgb="FF3D4942"/>
      <name val="Verdana"/>
      <family val="2"/>
    </font>
    <font>
      <i/>
      <sz val="8"/>
      <name val="Verdana"/>
      <family val="2"/>
    </font>
    <font>
      <sz val="8"/>
      <color indexed="9"/>
      <name val="Verdana"/>
      <family val="2"/>
    </font>
    <font>
      <b/>
      <u/>
      <sz val="8"/>
      <name val="Verdana"/>
      <family val="2"/>
    </font>
    <font>
      <b/>
      <sz val="8"/>
      <color indexed="9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i/>
      <sz val="9"/>
      <name val="Verdana"/>
      <family val="2"/>
    </font>
    <font>
      <b/>
      <sz val="8"/>
      <color rgb="FFFF0000"/>
      <name val="Verdana"/>
      <family val="2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4" fillId="0" borderId="4" xfId="0" applyFont="1" applyBorder="1" applyProtection="1">
      <protection hidden="1"/>
    </xf>
    <xf numFmtId="0" fontId="4" fillId="0" borderId="5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3" xfId="0" applyFont="1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Protection="1"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left" vertical="center"/>
      <protection hidden="1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Alignment="1" applyProtection="1">
      <alignment horizontal="center"/>
      <protection hidden="1"/>
    </xf>
    <xf numFmtId="0" fontId="8" fillId="0" borderId="0" xfId="2" applyFont="1" applyProtection="1">
      <protection hidden="1"/>
    </xf>
    <xf numFmtId="0" fontId="6" fillId="0" borderId="0" xfId="2" applyFont="1" applyProtection="1">
      <protection hidden="1"/>
    </xf>
    <xf numFmtId="0" fontId="5" fillId="0" borderId="0" xfId="2" applyFont="1" applyProtection="1">
      <protection hidden="1"/>
    </xf>
    <xf numFmtId="0" fontId="4" fillId="0" borderId="0" xfId="2" applyFont="1" applyProtection="1">
      <protection hidden="1"/>
    </xf>
    <xf numFmtId="0" fontId="9" fillId="0" borderId="0" xfId="2" applyFont="1" applyProtection="1">
      <protection hidden="1"/>
    </xf>
    <xf numFmtId="0" fontId="4" fillId="0" borderId="0" xfId="2" applyFont="1" applyAlignment="1" applyProtection="1">
      <alignment vertical="center"/>
      <protection hidden="1"/>
    </xf>
    <xf numFmtId="0" fontId="4" fillId="0" borderId="4" xfId="2" applyFont="1" applyBorder="1" applyProtection="1">
      <protection hidden="1"/>
    </xf>
    <xf numFmtId="15" fontId="4" fillId="0" borderId="2" xfId="2" applyNumberFormat="1" applyFont="1" applyBorder="1" applyAlignment="1" applyProtection="1">
      <alignment horizontal="left" vertical="top" wrapText="1"/>
      <protection hidden="1"/>
    </xf>
    <xf numFmtId="0" fontId="4" fillId="0" borderId="2" xfId="2" applyFont="1" applyBorder="1" applyProtection="1">
      <protection hidden="1"/>
    </xf>
    <xf numFmtId="0" fontId="4" fillId="0" borderId="1" xfId="2" applyFont="1" applyBorder="1" applyProtection="1">
      <protection hidden="1"/>
    </xf>
    <xf numFmtId="15" fontId="4" fillId="0" borderId="0" xfId="2" applyNumberFormat="1" applyFont="1" applyAlignment="1" applyProtection="1">
      <alignment horizontal="left" vertical="top" wrapText="1"/>
      <protection hidden="1"/>
    </xf>
    <xf numFmtId="0" fontId="4" fillId="0" borderId="4" xfId="2" applyFont="1" applyBorder="1" applyAlignment="1" applyProtection="1">
      <alignment vertical="top"/>
      <protection hidden="1"/>
    </xf>
    <xf numFmtId="15" fontId="4" fillId="0" borderId="5" xfId="2" applyNumberFormat="1" applyFont="1" applyBorder="1" applyAlignment="1" applyProtection="1">
      <alignment horizontal="left" vertical="top"/>
      <protection hidden="1"/>
    </xf>
    <xf numFmtId="0" fontId="4" fillId="0" borderId="0" xfId="2" applyFont="1" applyAlignment="1" applyProtection="1">
      <alignment vertical="top"/>
      <protection hidden="1"/>
    </xf>
    <xf numFmtId="15" fontId="4" fillId="0" borderId="0" xfId="2" applyNumberFormat="1" applyFont="1" applyAlignment="1" applyProtection="1">
      <alignment horizontal="left" vertical="top"/>
      <protection hidden="1"/>
    </xf>
    <xf numFmtId="15" fontId="4" fillId="0" borderId="2" xfId="2" applyNumberFormat="1" applyFont="1" applyBorder="1" applyAlignment="1" applyProtection="1">
      <alignment horizontal="left" vertical="top"/>
      <protection hidden="1"/>
    </xf>
    <xf numFmtId="0" fontId="4" fillId="0" borderId="2" xfId="2" applyFont="1" applyBorder="1" applyAlignment="1" applyProtection="1">
      <alignment horizontal="left" vertical="top"/>
      <protection hidden="1"/>
    </xf>
    <xf numFmtId="0" fontId="4" fillId="0" borderId="5" xfId="2" applyFont="1" applyBorder="1" applyAlignment="1" applyProtection="1">
      <alignment horizontal="left" vertical="top"/>
      <protection hidden="1"/>
    </xf>
    <xf numFmtId="0" fontId="4" fillId="0" borderId="2" xfId="2" applyFont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left" vertical="top"/>
      <protection hidden="1"/>
    </xf>
    <xf numFmtId="0" fontId="4" fillId="0" borderId="5" xfId="2" applyFont="1" applyBorder="1" applyAlignment="1" applyProtection="1">
      <alignment vertical="top"/>
      <protection hidden="1"/>
    </xf>
    <xf numFmtId="0" fontId="4" fillId="0" borderId="5" xfId="2" applyFont="1" applyBorder="1" applyProtection="1">
      <protection hidden="1"/>
    </xf>
    <xf numFmtId="0" fontId="4" fillId="0" borderId="5" xfId="2" applyFont="1" applyBorder="1" applyAlignment="1" applyProtection="1">
      <alignment horizontal="left"/>
      <protection hidden="1"/>
    </xf>
    <xf numFmtId="0" fontId="5" fillId="3" borderId="4" xfId="2" applyFont="1" applyFill="1" applyBorder="1" applyAlignment="1" applyProtection="1">
      <alignment vertical="center"/>
      <protection hidden="1"/>
    </xf>
    <xf numFmtId="0" fontId="4" fillId="3" borderId="5" xfId="2" applyFont="1" applyFill="1" applyBorder="1" applyAlignment="1" applyProtection="1">
      <alignment vertical="center"/>
      <protection hidden="1"/>
    </xf>
    <xf numFmtId="0" fontId="4" fillId="3" borderId="2" xfId="2" applyFont="1" applyFill="1" applyBorder="1" applyAlignment="1" applyProtection="1">
      <alignment vertical="center"/>
      <protection hidden="1"/>
    </xf>
    <xf numFmtId="0" fontId="4" fillId="0" borderId="7" xfId="2" applyFont="1" applyBorder="1" applyProtection="1">
      <protection hidden="1"/>
    </xf>
    <xf numFmtId="0" fontId="5" fillId="3" borderId="7" xfId="2" applyFont="1" applyFill="1" applyBorder="1" applyAlignment="1" applyProtection="1">
      <alignment vertical="center"/>
      <protection hidden="1"/>
    </xf>
    <xf numFmtId="0" fontId="4" fillId="3" borderId="3" xfId="2" applyFont="1" applyFill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3" xfId="2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4" xfId="2" applyFont="1" applyBorder="1" applyAlignment="1" applyProtection="1">
      <alignment horizontal="left" vertical="top"/>
      <protection locked="0"/>
    </xf>
    <xf numFmtId="0" fontId="8" fillId="0" borderId="5" xfId="2" applyFont="1" applyBorder="1" applyProtection="1">
      <protection hidden="1"/>
    </xf>
    <xf numFmtId="0" fontId="4" fillId="0" borderId="6" xfId="2" applyFont="1" applyBorder="1" applyAlignment="1" applyProtection="1">
      <alignment horizontal="left" vertical="top" wrapText="1"/>
      <protection locked="0"/>
    </xf>
    <xf numFmtId="0" fontId="4" fillId="0" borderId="14" xfId="2" applyFont="1" applyBorder="1" applyProtection="1">
      <protection hidden="1"/>
    </xf>
    <xf numFmtId="0" fontId="10" fillId="0" borderId="0" xfId="2" applyFont="1" applyProtection="1">
      <protection hidden="1"/>
    </xf>
    <xf numFmtId="0" fontId="4" fillId="0" borderId="6" xfId="2" applyFont="1" applyBorder="1" applyAlignment="1" applyProtection="1">
      <alignment horizontal="left"/>
      <protection locked="0"/>
    </xf>
    <xf numFmtId="0" fontId="4" fillId="0" borderId="9" xfId="2" applyFont="1" applyBorder="1" applyProtection="1">
      <protection hidden="1"/>
    </xf>
    <xf numFmtId="0" fontId="4" fillId="0" borderId="4" xfId="2" applyFont="1" applyBorder="1" applyAlignment="1" applyProtection="1">
      <alignment horizontal="left"/>
      <protection locked="0"/>
    </xf>
    <xf numFmtId="0" fontId="4" fillId="0" borderId="4" xfId="2" applyFont="1" applyBorder="1" applyAlignment="1" applyProtection="1">
      <alignment vertical="top"/>
      <protection locked="0"/>
    </xf>
    <xf numFmtId="166" fontId="4" fillId="2" borderId="6" xfId="2" applyNumberFormat="1" applyFont="1" applyFill="1" applyBorder="1" applyAlignment="1" applyProtection="1">
      <alignment horizontal="left" vertical="top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49" fontId="4" fillId="2" borderId="1" xfId="2" applyNumberFormat="1" applyFont="1" applyFill="1" applyBorder="1" applyAlignment="1" applyProtection="1">
      <alignment horizontal="left"/>
      <protection locked="0"/>
    </xf>
    <xf numFmtId="15" fontId="4" fillId="3" borderId="5" xfId="2" applyNumberFormat="1" applyFont="1" applyFill="1" applyBorder="1" applyAlignment="1" applyProtection="1">
      <alignment horizontal="left" vertical="center"/>
      <protection hidden="1"/>
    </xf>
    <xf numFmtId="0" fontId="5" fillId="3" borderId="1" xfId="2" applyFont="1" applyFill="1" applyBorder="1" applyAlignment="1" applyProtection="1">
      <alignment horizontal="center"/>
      <protection hidden="1"/>
    </xf>
    <xf numFmtId="0" fontId="5" fillId="3" borderId="4" xfId="2" applyFont="1" applyFill="1" applyBorder="1" applyProtection="1">
      <protection hidden="1"/>
    </xf>
    <xf numFmtId="0" fontId="4" fillId="3" borderId="2" xfId="2" applyFont="1" applyFill="1" applyBorder="1" applyProtection="1">
      <protection hidden="1"/>
    </xf>
    <xf numFmtId="0" fontId="4" fillId="3" borderId="5" xfId="2" applyFont="1" applyFill="1" applyBorder="1" applyAlignment="1" applyProtection="1">
      <alignment horizontal="left" vertical="center"/>
      <protection hidden="1"/>
    </xf>
    <xf numFmtId="0" fontId="4" fillId="3" borderId="5" xfId="2" applyFont="1" applyFill="1" applyBorder="1" applyProtection="1">
      <protection hidden="1"/>
    </xf>
    <xf numFmtId="0" fontId="5" fillId="2" borderId="1" xfId="2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left" vertical="center"/>
      <protection hidden="1"/>
    </xf>
    <xf numFmtId="0" fontId="4" fillId="0" borderId="2" xfId="2" applyFont="1" applyBorder="1" applyAlignment="1" applyProtection="1">
      <alignment horizontal="left"/>
      <protection hidden="1"/>
    </xf>
    <xf numFmtId="15" fontId="4" fillId="0" borderId="5" xfId="2" applyNumberFormat="1" applyFont="1" applyBorder="1" applyAlignment="1" applyProtection="1">
      <alignment horizontal="left" vertical="top" wrapText="1"/>
      <protection hidden="1"/>
    </xf>
    <xf numFmtId="0" fontId="9" fillId="0" borderId="5" xfId="2" applyFont="1" applyBorder="1" applyProtection="1">
      <protection hidden="1"/>
    </xf>
    <xf numFmtId="0" fontId="4" fillId="0" borderId="0" xfId="2" applyFont="1" applyAlignment="1" applyProtection="1">
      <alignment vertical="top" wrapText="1"/>
      <protection hidden="1"/>
    </xf>
    <xf numFmtId="49" fontId="4" fillId="0" borderId="0" xfId="2" applyNumberFormat="1" applyFont="1" applyAlignment="1" applyProtection="1">
      <alignment horizontal="left"/>
      <protection hidden="1"/>
    </xf>
    <xf numFmtId="49" fontId="4" fillId="0" borderId="0" xfId="2" applyNumberFormat="1" applyFont="1" applyAlignment="1" applyProtection="1">
      <alignment vertical="top"/>
      <protection hidden="1"/>
    </xf>
    <xf numFmtId="0" fontId="5" fillId="0" borderId="0" xfId="2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" fontId="4" fillId="0" borderId="0" xfId="0" applyNumberFormat="1" applyFont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 vertical="center"/>
      <protection hidden="1"/>
    </xf>
    <xf numFmtId="167" fontId="4" fillId="0" borderId="0" xfId="0" applyNumberFormat="1" applyFont="1" applyAlignment="1" applyProtection="1">
      <alignment horizontal="left" vertical="center"/>
      <protection locked="0"/>
    </xf>
    <xf numFmtId="20" fontId="4" fillId="2" borderId="1" xfId="0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166" fontId="4" fillId="0" borderId="6" xfId="2" applyNumberFormat="1" applyFont="1" applyBorder="1" applyAlignment="1" applyProtection="1">
      <alignment horizontal="left" vertical="top" wrapText="1"/>
      <protection locked="0"/>
    </xf>
    <xf numFmtId="0" fontId="2" fillId="0" borderId="0" xfId="2" applyProtection="1">
      <protection hidden="1"/>
    </xf>
    <xf numFmtId="0" fontId="4" fillId="0" borderId="13" xfId="2" applyFont="1" applyBorder="1" applyProtection="1">
      <protection hidden="1"/>
    </xf>
    <xf numFmtId="0" fontId="4" fillId="0" borderId="12" xfId="2" applyFont="1" applyBorder="1" applyProtection="1">
      <protection hidden="1"/>
    </xf>
    <xf numFmtId="0" fontId="9" fillId="0" borderId="12" xfId="2" applyFont="1" applyBorder="1" applyProtection="1">
      <protection hidden="1"/>
    </xf>
    <xf numFmtId="0" fontId="4" fillId="0" borderId="12" xfId="2" applyFont="1" applyBorder="1" applyAlignment="1" applyProtection="1">
      <alignment vertical="top" wrapText="1"/>
      <protection hidden="1"/>
    </xf>
    <xf numFmtId="15" fontId="4" fillId="0" borderId="12" xfId="2" applyNumberFormat="1" applyFont="1" applyBorder="1" applyAlignment="1" applyProtection="1">
      <alignment horizontal="left" vertical="top" wrapText="1"/>
      <protection hidden="1"/>
    </xf>
    <xf numFmtId="0" fontId="4" fillId="0" borderId="8" xfId="2" applyFont="1" applyBorder="1" applyAlignment="1" applyProtection="1">
      <alignment vertical="center"/>
      <protection hidden="1"/>
    </xf>
    <xf numFmtId="0" fontId="4" fillId="0" borderId="5" xfId="2" applyFont="1" applyBorder="1" applyAlignment="1" applyProtection="1">
      <alignment vertical="top" wrapText="1"/>
      <protection hidden="1"/>
    </xf>
    <xf numFmtId="0" fontId="4" fillId="0" borderId="4" xfId="2" applyFont="1" applyBorder="1" applyAlignment="1" applyProtection="1">
      <alignment vertical="center"/>
      <protection hidden="1"/>
    </xf>
    <xf numFmtId="0" fontId="4" fillId="2" borderId="1" xfId="2" applyFont="1" applyFill="1" applyBorder="1" applyAlignment="1" applyProtection="1">
      <alignment horizontal="left" vertical="top" wrapText="1"/>
      <protection locked="0"/>
    </xf>
    <xf numFmtId="0" fontId="4" fillId="0" borderId="2" xfId="2" applyFont="1" applyBorder="1" applyAlignment="1" applyProtection="1">
      <alignment vertical="center"/>
      <protection hidden="1"/>
    </xf>
    <xf numFmtId="0" fontId="4" fillId="2" borderId="14" xfId="2" applyFont="1" applyFill="1" applyBorder="1" applyAlignment="1" applyProtection="1">
      <alignment horizontal="left" vertical="top" wrapText="1"/>
      <protection locked="0"/>
    </xf>
    <xf numFmtId="0" fontId="8" fillId="0" borderId="6" xfId="2" applyFont="1" applyBorder="1" applyProtection="1">
      <protection hidden="1"/>
    </xf>
    <xf numFmtId="0" fontId="8" fillId="0" borderId="1" xfId="2" applyFont="1" applyBorder="1" applyAlignment="1" applyProtection="1">
      <alignment vertical="top" wrapText="1"/>
      <protection hidden="1"/>
    </xf>
    <xf numFmtId="0" fontId="4" fillId="3" borderId="3" xfId="2" applyFont="1" applyFill="1" applyBorder="1" applyAlignment="1" applyProtection="1">
      <alignment vertical="top" wrapText="1"/>
      <protection hidden="1"/>
    </xf>
    <xf numFmtId="15" fontId="4" fillId="3" borderId="5" xfId="2" applyNumberFormat="1" applyFont="1" applyFill="1" applyBorder="1" applyAlignment="1" applyProtection="1">
      <alignment horizontal="left" vertical="top" wrapText="1"/>
      <protection hidden="1"/>
    </xf>
    <xf numFmtId="0" fontId="4" fillId="0" borderId="2" xfId="2" applyFont="1" applyBorder="1" applyAlignment="1" applyProtection="1">
      <alignment vertical="top" wrapText="1"/>
      <protection hidden="1"/>
    </xf>
    <xf numFmtId="0" fontId="4" fillId="2" borderId="2" xfId="2" applyFont="1" applyFill="1" applyBorder="1" applyAlignment="1" applyProtection="1">
      <alignment vertical="top" wrapText="1"/>
      <protection locked="0"/>
    </xf>
    <xf numFmtId="169" fontId="4" fillId="2" borderId="1" xfId="2" applyNumberFormat="1" applyFont="1" applyFill="1" applyBorder="1" applyAlignment="1" applyProtection="1">
      <alignment horizontal="left"/>
      <protection locked="0"/>
    </xf>
    <xf numFmtId="15" fontId="4" fillId="0" borderId="2" xfId="2" applyNumberFormat="1" applyFont="1" applyBorder="1" applyAlignment="1" applyProtection="1">
      <alignment horizontal="left" vertical="center" wrapText="1"/>
      <protection hidden="1"/>
    </xf>
    <xf numFmtId="0" fontId="4" fillId="0" borderId="3" xfId="2" applyFont="1" applyBorder="1" applyProtection="1">
      <protection hidden="1"/>
    </xf>
    <xf numFmtId="166" fontId="4" fillId="0" borderId="6" xfId="2" applyNumberFormat="1" applyFont="1" applyBorder="1" applyAlignment="1" applyProtection="1">
      <alignment horizontal="left" vertical="top" wrapText="1"/>
      <protection hidden="1"/>
    </xf>
    <xf numFmtId="0" fontId="4" fillId="0" borderId="6" xfId="2" applyFont="1" applyBorder="1" applyAlignment="1" applyProtection="1">
      <alignment vertical="center"/>
      <protection hidden="1"/>
    </xf>
    <xf numFmtId="0" fontId="4" fillId="0" borderId="1" xfId="2" applyFont="1" applyBorder="1" applyAlignment="1" applyProtection="1">
      <alignment vertical="center"/>
      <protection hidden="1"/>
    </xf>
    <xf numFmtId="0" fontId="4" fillId="0" borderId="6" xfId="2" applyFont="1" applyBorder="1" applyAlignment="1" applyProtection="1">
      <alignment horizontal="left" vertical="top" wrapText="1"/>
      <protection hidden="1"/>
    </xf>
    <xf numFmtId="0" fontId="4" fillId="0" borderId="15" xfId="2" applyFont="1" applyBorder="1" applyAlignment="1" applyProtection="1">
      <alignment horizontal="left" vertical="top" wrapText="1"/>
      <protection hidden="1"/>
    </xf>
    <xf numFmtId="166" fontId="4" fillId="0" borderId="15" xfId="2" applyNumberFormat="1" applyFont="1" applyBorder="1" applyAlignment="1" applyProtection="1">
      <alignment horizontal="left" vertical="top" wrapText="1"/>
      <protection hidden="1"/>
    </xf>
    <xf numFmtId="0" fontId="4" fillId="0" borderId="7" xfId="2" applyFont="1" applyBorder="1" applyAlignment="1" applyProtection="1">
      <alignment vertical="center"/>
      <protection hidden="1"/>
    </xf>
    <xf numFmtId="15" fontId="4" fillId="0" borderId="0" xfId="2" applyNumberFormat="1" applyFont="1" applyAlignment="1" applyProtection="1">
      <alignment horizontal="left" vertical="center" wrapText="1"/>
      <protection hidden="1"/>
    </xf>
    <xf numFmtId="0" fontId="4" fillId="0" borderId="11" xfId="2" applyFont="1" applyBorder="1" applyAlignment="1" applyProtection="1">
      <alignment vertical="center"/>
      <protection hidden="1"/>
    </xf>
    <xf numFmtId="0" fontId="4" fillId="2" borderId="14" xfId="2" applyFont="1" applyFill="1" applyBorder="1" applyAlignment="1" applyProtection="1">
      <alignment vertical="top" wrapText="1"/>
      <protection locked="0"/>
    </xf>
    <xf numFmtId="0" fontId="4" fillId="0" borderId="13" xfId="2" applyFont="1" applyBorder="1" applyAlignment="1" applyProtection="1">
      <alignment vertical="top" wrapText="1"/>
      <protection hidden="1"/>
    </xf>
    <xf numFmtId="0" fontId="4" fillId="2" borderId="1" xfId="2" applyFont="1" applyFill="1" applyBorder="1" applyAlignment="1" applyProtection="1">
      <alignment vertical="center"/>
      <protection locked="0"/>
    </xf>
    <xf numFmtId="15" fontId="4" fillId="0" borderId="9" xfId="2" applyNumberFormat="1" applyFont="1" applyBorder="1" applyAlignment="1" applyProtection="1">
      <alignment horizontal="left" vertical="top" wrapText="1"/>
      <protection hidden="1"/>
    </xf>
    <xf numFmtId="0" fontId="4" fillId="0" borderId="9" xfId="2" applyFont="1" applyBorder="1" applyAlignment="1" applyProtection="1">
      <alignment vertical="top" wrapText="1"/>
      <protection hidden="1"/>
    </xf>
    <xf numFmtId="0" fontId="5" fillId="3" borderId="4" xfId="2" applyFont="1" applyFill="1" applyBorder="1" applyAlignment="1" applyProtection="1">
      <alignment horizontal="left" vertical="center"/>
      <protection hidden="1"/>
    </xf>
    <xf numFmtId="0" fontId="5" fillId="3" borderId="2" xfId="2" applyFont="1" applyFill="1" applyBorder="1" applyAlignment="1" applyProtection="1">
      <alignment horizontal="left" vertical="center"/>
      <protection hidden="1"/>
    </xf>
    <xf numFmtId="0" fontId="5" fillId="3" borderId="5" xfId="2" applyFont="1" applyFill="1" applyBorder="1" applyAlignment="1" applyProtection="1">
      <alignment horizontal="left" vertical="center"/>
      <protection hidden="1"/>
    </xf>
    <xf numFmtId="0" fontId="8" fillId="0" borderId="0" xfId="2" applyFont="1" applyAlignment="1" applyProtection="1">
      <alignment vertical="center"/>
      <protection hidden="1"/>
    </xf>
    <xf numFmtId="0" fontId="2" fillId="0" borderId="0" xfId="2" applyAlignment="1" applyProtection="1">
      <alignment vertical="center"/>
      <protection hidden="1"/>
    </xf>
    <xf numFmtId="0" fontId="4" fillId="0" borderId="1" xfId="2" applyFont="1" applyBorder="1" applyAlignment="1" applyProtection="1">
      <alignment vertical="top" wrapText="1"/>
      <protection hidden="1"/>
    </xf>
    <xf numFmtId="0" fontId="4" fillId="0" borderId="3" xfId="2" applyFont="1" applyBorder="1" applyAlignment="1" applyProtection="1">
      <alignment vertical="top" wrapText="1"/>
      <protection hidden="1"/>
    </xf>
    <xf numFmtId="167" fontId="4" fillId="0" borderId="0" xfId="0" applyNumberFormat="1" applyFont="1" applyAlignment="1" applyProtection="1">
      <alignment horizontal="left" vertical="center"/>
      <protection hidden="1"/>
    </xf>
    <xf numFmtId="169" fontId="4" fillId="0" borderId="0" xfId="2" applyNumberFormat="1" applyFont="1" applyAlignment="1" applyProtection="1">
      <alignment horizontal="left"/>
      <protection hidden="1"/>
    </xf>
    <xf numFmtId="0" fontId="4" fillId="0" borderId="5" xfId="2" applyFont="1" applyBorder="1" applyAlignment="1" applyProtection="1">
      <alignment horizontal="left" vertical="center"/>
      <protection hidden="1"/>
    </xf>
    <xf numFmtId="0" fontId="4" fillId="0" borderId="2" xfId="2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5" fillId="4" borderId="4" xfId="2" applyFont="1" applyFill="1" applyBorder="1" applyAlignment="1" applyProtection="1">
      <alignment vertical="center"/>
      <protection hidden="1"/>
    </xf>
    <xf numFmtId="15" fontId="4" fillId="4" borderId="2" xfId="2" applyNumberFormat="1" applyFont="1" applyFill="1" applyBorder="1" applyAlignment="1" applyProtection="1">
      <alignment horizontal="left" vertical="center" wrapText="1"/>
      <protection hidden="1"/>
    </xf>
    <xf numFmtId="0" fontId="4" fillId="4" borderId="2" xfId="2" applyFont="1" applyFill="1" applyBorder="1" applyAlignment="1" applyProtection="1">
      <alignment vertical="top" wrapText="1"/>
      <protection hidden="1"/>
    </xf>
    <xf numFmtId="0" fontId="5" fillId="4" borderId="7" xfId="2" applyFont="1" applyFill="1" applyBorder="1" applyAlignment="1" applyProtection="1">
      <alignment vertical="center"/>
      <protection hidden="1"/>
    </xf>
    <xf numFmtId="0" fontId="4" fillId="4" borderId="3" xfId="2" applyFont="1" applyFill="1" applyBorder="1" applyAlignment="1" applyProtection="1">
      <alignment horizontal="left" vertical="center"/>
      <protection hidden="1"/>
    </xf>
    <xf numFmtId="0" fontId="4" fillId="4" borderId="5" xfId="2" applyFont="1" applyFill="1" applyBorder="1" applyAlignment="1" applyProtection="1">
      <alignment vertical="center"/>
      <protection hidden="1"/>
    </xf>
    <xf numFmtId="0" fontId="4" fillId="4" borderId="2" xfId="2" applyFont="1" applyFill="1" applyBorder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13" fillId="0" borderId="0" xfId="2" applyFont="1" applyAlignment="1" applyProtection="1">
      <alignment horizontal="left"/>
      <protection hidden="1"/>
    </xf>
    <xf numFmtId="0" fontId="13" fillId="0" borderId="0" xfId="2" applyFont="1" applyAlignment="1" applyProtection="1">
      <alignment horizontal="center"/>
      <protection hidden="1"/>
    </xf>
    <xf numFmtId="49" fontId="13" fillId="0" borderId="0" xfId="2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2" applyFont="1" applyAlignment="1" applyProtection="1">
      <alignment horizontal="left"/>
      <protection hidden="1"/>
    </xf>
    <xf numFmtId="0" fontId="12" fillId="0" borderId="0" xfId="2" applyFont="1" applyAlignment="1" applyProtection="1">
      <alignment horizontal="center"/>
      <protection hidden="1"/>
    </xf>
    <xf numFmtId="49" fontId="12" fillId="0" borderId="0" xfId="2" applyNumberFormat="1" applyFont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12" fillId="0" borderId="0" xfId="2" applyFont="1" applyProtection="1">
      <protection hidden="1"/>
    </xf>
    <xf numFmtId="0" fontId="12" fillId="0" borderId="0" xfId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168" fontId="3" fillId="0" borderId="0" xfId="0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vertical="center"/>
      <protection hidden="1"/>
    </xf>
    <xf numFmtId="15" fontId="4" fillId="0" borderId="0" xfId="2" applyNumberFormat="1" applyFont="1" applyBorder="1" applyAlignment="1" applyProtection="1">
      <alignment horizontal="left" vertical="top" wrapText="1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/>
      <protection hidden="1"/>
    </xf>
    <xf numFmtId="164" fontId="4" fillId="2" borderId="1" xfId="0" applyNumberFormat="1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164" fontId="4" fillId="2" borderId="4" xfId="0" applyNumberFormat="1" applyFont="1" applyFill="1" applyBorder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left" vertical="center"/>
      <protection locked="0"/>
    </xf>
    <xf numFmtId="164" fontId="4" fillId="2" borderId="2" xfId="0" applyNumberFormat="1" applyFont="1" applyFill="1" applyBorder="1" applyAlignment="1" applyProtection="1">
      <alignment horizontal="left" vertical="center"/>
      <protection locked="0"/>
    </xf>
    <xf numFmtId="166" fontId="4" fillId="2" borderId="7" xfId="0" applyNumberFormat="1" applyFont="1" applyFill="1" applyBorder="1" applyAlignment="1" applyProtection="1">
      <alignment horizontal="left"/>
      <protection locked="0"/>
    </xf>
    <xf numFmtId="166" fontId="4" fillId="2" borderId="3" xfId="0" applyNumberFormat="1" applyFont="1" applyFill="1" applyBorder="1" applyAlignment="1" applyProtection="1">
      <alignment horizontal="left"/>
      <protection locked="0"/>
    </xf>
    <xf numFmtId="166" fontId="4" fillId="2" borderId="4" xfId="0" applyNumberFormat="1" applyFont="1" applyFill="1" applyBorder="1" applyAlignment="1" applyProtection="1">
      <alignment horizontal="left"/>
      <protection locked="0"/>
    </xf>
    <xf numFmtId="166" fontId="4" fillId="2" borderId="2" xfId="0" applyNumberFormat="1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0" fontId="5" fillId="3" borderId="5" xfId="0" applyFont="1" applyFill="1" applyBorder="1" applyAlignment="1" applyProtection="1">
      <alignment horizontal="left" vertical="center"/>
      <protection hidden="1"/>
    </xf>
    <xf numFmtId="0" fontId="5" fillId="4" borderId="4" xfId="0" applyFont="1" applyFill="1" applyBorder="1" applyAlignment="1" applyProtection="1">
      <alignment horizontal="left" vertical="center"/>
      <protection hidden="1"/>
    </xf>
    <xf numFmtId="0" fontId="5" fillId="4" borderId="2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2" applyFont="1" applyBorder="1" applyProtection="1">
      <protection locked="0"/>
    </xf>
    <xf numFmtId="0" fontId="4" fillId="0" borderId="5" xfId="2" applyFont="1" applyBorder="1" applyProtection="1">
      <protection locked="0"/>
    </xf>
    <xf numFmtId="0" fontId="4" fillId="0" borderId="2" xfId="2" applyFont="1" applyBorder="1" applyProtection="1">
      <protection locked="0"/>
    </xf>
    <xf numFmtId="0" fontId="5" fillId="3" borderId="4" xfId="2" applyFont="1" applyFill="1" applyBorder="1" applyAlignment="1" applyProtection="1">
      <alignment vertical="center"/>
      <protection hidden="1"/>
    </xf>
    <xf numFmtId="0" fontId="5" fillId="3" borderId="5" xfId="2" applyFont="1" applyFill="1" applyBorder="1" applyAlignment="1" applyProtection="1">
      <alignment vertical="center"/>
      <protection hidden="1"/>
    </xf>
    <xf numFmtId="0" fontId="5" fillId="3" borderId="2" xfId="2" applyFont="1" applyFill="1" applyBorder="1" applyAlignment="1" applyProtection="1">
      <alignment vertical="center"/>
      <protection hidden="1"/>
    </xf>
    <xf numFmtId="0" fontId="4" fillId="0" borderId="0" xfId="2" applyFont="1" applyAlignment="1" applyProtection="1">
      <alignment vertical="top" wrapText="1"/>
      <protection hidden="1"/>
    </xf>
    <xf numFmtId="0" fontId="4" fillId="0" borderId="7" xfId="2" applyFont="1" applyBorder="1" applyAlignment="1" applyProtection="1">
      <alignment horizontal="left" vertical="center" wrapText="1"/>
      <protection hidden="1"/>
    </xf>
    <xf numFmtId="0" fontId="4" fillId="0" borderId="3" xfId="2" applyFont="1" applyBorder="1" applyAlignment="1" applyProtection="1">
      <alignment horizontal="left" vertical="center" wrapText="1"/>
      <protection hidden="1"/>
    </xf>
    <xf numFmtId="0" fontId="4" fillId="0" borderId="8" xfId="2" applyFont="1" applyBorder="1" applyAlignment="1" applyProtection="1">
      <alignment horizontal="left" vertical="center" wrapText="1"/>
      <protection hidden="1"/>
    </xf>
    <xf numFmtId="0" fontId="4" fillId="0" borderId="13" xfId="2" applyFont="1" applyBorder="1" applyAlignment="1" applyProtection="1">
      <alignment horizontal="left" vertical="center" wrapText="1"/>
      <protection hidden="1"/>
    </xf>
    <xf numFmtId="0" fontId="4" fillId="0" borderId="7" xfId="2" applyFont="1" applyBorder="1" applyAlignment="1" applyProtection="1">
      <alignment horizontal="center" vertical="center" wrapText="1"/>
      <protection locked="0"/>
    </xf>
    <xf numFmtId="0" fontId="4" fillId="0" borderId="3" xfId="2" applyFont="1" applyBorder="1" applyAlignment="1" applyProtection="1">
      <alignment horizontal="center" vertical="center" wrapText="1"/>
      <protection locked="0"/>
    </xf>
    <xf numFmtId="0" fontId="4" fillId="0" borderId="11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4" fillId="0" borderId="8" xfId="2" applyFont="1" applyBorder="1" applyAlignment="1" applyProtection="1">
      <alignment horizontal="center" vertical="center" wrapText="1"/>
      <protection locked="0"/>
    </xf>
    <xf numFmtId="0" fontId="4" fillId="0" borderId="13" xfId="2" applyFont="1" applyBorder="1" applyAlignment="1" applyProtection="1">
      <alignment horizontal="center" vertical="center" wrapText="1"/>
      <protection locked="0"/>
    </xf>
    <xf numFmtId="164" fontId="4" fillId="0" borderId="4" xfId="2" applyNumberFormat="1" applyFont="1" applyBorder="1" applyAlignment="1" applyProtection="1">
      <alignment horizontal="left"/>
      <protection locked="0"/>
    </xf>
    <xf numFmtId="164" fontId="4" fillId="0" borderId="2" xfId="2" applyNumberFormat="1" applyFont="1" applyBorder="1" applyAlignment="1" applyProtection="1">
      <alignment horizontal="left"/>
      <protection locked="0"/>
    </xf>
    <xf numFmtId="0" fontId="4" fillId="0" borderId="7" xfId="2" applyFont="1" applyBorder="1" applyAlignment="1" applyProtection="1">
      <alignment vertical="top" wrapText="1"/>
      <protection locked="0"/>
    </xf>
    <xf numFmtId="0" fontId="4" fillId="0" borderId="9" xfId="2" applyFont="1" applyBorder="1" applyAlignment="1" applyProtection="1">
      <alignment vertical="top" wrapText="1"/>
      <protection locked="0"/>
    </xf>
    <xf numFmtId="0" fontId="4" fillId="0" borderId="3" xfId="2" applyFont="1" applyBorder="1" applyAlignment="1" applyProtection="1">
      <alignment vertical="top" wrapText="1"/>
      <protection locked="0"/>
    </xf>
    <xf numFmtId="0" fontId="4" fillId="0" borderId="11" xfId="2" applyFont="1" applyBorder="1" applyAlignment="1" applyProtection="1">
      <alignment vertical="top" wrapText="1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10" xfId="2" applyFont="1" applyBorder="1" applyAlignment="1" applyProtection="1">
      <alignment vertical="top" wrapText="1"/>
      <protection locked="0"/>
    </xf>
    <xf numFmtId="0" fontId="4" fillId="0" borderId="8" xfId="2" applyFont="1" applyBorder="1" applyAlignment="1" applyProtection="1">
      <alignment vertical="top" wrapText="1"/>
      <protection locked="0"/>
    </xf>
    <xf numFmtId="0" fontId="4" fillId="0" borderId="12" xfId="2" applyFont="1" applyBorder="1" applyAlignment="1" applyProtection="1">
      <alignment vertical="top" wrapText="1"/>
      <protection locked="0"/>
    </xf>
    <xf numFmtId="0" fontId="4" fillId="0" borderId="13" xfId="2" applyFont="1" applyBorder="1" applyAlignment="1" applyProtection="1">
      <alignment vertical="top" wrapText="1"/>
      <protection locked="0"/>
    </xf>
    <xf numFmtId="0" fontId="4" fillId="0" borderId="4" xfId="2" applyFont="1" applyBorder="1" applyAlignment="1" applyProtection="1">
      <alignment horizontal="left"/>
      <protection locked="0"/>
    </xf>
    <xf numFmtId="0" fontId="4" fillId="0" borderId="2" xfId="2" applyFont="1" applyBorder="1" applyAlignment="1" applyProtection="1">
      <alignment horizontal="left"/>
      <protection locked="0"/>
    </xf>
    <xf numFmtId="0" fontId="5" fillId="4" borderId="4" xfId="2" applyFont="1" applyFill="1" applyBorder="1" applyAlignment="1" applyProtection="1">
      <alignment horizontal="left"/>
      <protection hidden="1"/>
    </xf>
    <xf numFmtId="0" fontId="5" fillId="4" borderId="5" xfId="2" applyFont="1" applyFill="1" applyBorder="1" applyAlignment="1" applyProtection="1">
      <alignment horizontal="left"/>
      <protection hidden="1"/>
    </xf>
    <xf numFmtId="0" fontId="5" fillId="4" borderId="2" xfId="2" applyFont="1" applyFill="1" applyBorder="1" applyAlignment="1" applyProtection="1">
      <alignment horizontal="left"/>
      <protection hidden="1"/>
    </xf>
    <xf numFmtId="0" fontId="4" fillId="0" borderId="4" xfId="2" applyFont="1" applyBorder="1" applyAlignment="1" applyProtection="1">
      <alignment vertical="top" wrapText="1"/>
      <protection locked="0"/>
    </xf>
    <xf numFmtId="166" fontId="4" fillId="0" borderId="4" xfId="2" applyNumberFormat="1" applyFont="1" applyBorder="1" applyAlignment="1" applyProtection="1">
      <alignment horizontal="left"/>
      <protection locked="0"/>
    </xf>
    <xf numFmtId="166" fontId="4" fillId="0" borderId="2" xfId="2" applyNumberFormat="1" applyFont="1" applyBorder="1" applyAlignment="1" applyProtection="1">
      <alignment horizontal="left"/>
      <protection locked="0"/>
    </xf>
    <xf numFmtId="0" fontId="4" fillId="2" borderId="4" xfId="2" applyFont="1" applyFill="1" applyBorder="1" applyAlignment="1" applyProtection="1">
      <alignment horizontal="left" vertical="center"/>
      <protection locked="0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4" fillId="2" borderId="2" xfId="2" applyFont="1" applyFill="1" applyBorder="1" applyAlignment="1" applyProtection="1">
      <alignment horizontal="left" vertical="center"/>
      <protection locked="0"/>
    </xf>
    <xf numFmtId="0" fontId="4" fillId="2" borderId="4" xfId="2" applyFont="1" applyFill="1" applyBorder="1" applyAlignment="1" applyProtection="1">
      <alignment horizontal="left" vertical="top"/>
      <protection locked="0"/>
    </xf>
    <xf numFmtId="0" fontId="4" fillId="2" borderId="5" xfId="2" applyFont="1" applyFill="1" applyBorder="1" applyAlignment="1" applyProtection="1">
      <alignment horizontal="left" vertical="top"/>
      <protection locked="0"/>
    </xf>
    <xf numFmtId="0" fontId="4" fillId="2" borderId="2" xfId="2" applyFont="1" applyFill="1" applyBorder="1" applyAlignment="1" applyProtection="1">
      <alignment horizontal="left" vertical="top"/>
      <protection locked="0"/>
    </xf>
    <xf numFmtId="0" fontId="5" fillId="0" borderId="0" xfId="2" applyFont="1" applyAlignment="1" applyProtection="1">
      <alignment vertical="center"/>
      <protection hidden="1"/>
    </xf>
    <xf numFmtId="0" fontId="6" fillId="0" borderId="0" xfId="2" applyFont="1" applyAlignment="1" applyProtection="1">
      <alignment horizontal="left"/>
      <protection hidden="1"/>
    </xf>
    <xf numFmtId="0" fontId="4" fillId="0" borderId="4" xfId="2" applyFont="1" applyBorder="1" applyAlignment="1" applyProtection="1">
      <alignment horizontal="left" vertical="center"/>
      <protection hidden="1"/>
    </xf>
    <xf numFmtId="0" fontId="4" fillId="0" borderId="5" xfId="2" applyFont="1" applyBorder="1" applyAlignment="1" applyProtection="1">
      <alignment horizontal="left" vertical="center"/>
      <protection hidden="1"/>
    </xf>
    <xf numFmtId="0" fontId="4" fillId="0" borderId="2" xfId="2" applyFont="1" applyBorder="1" applyAlignment="1" applyProtection="1">
      <alignment horizontal="left" vertical="center"/>
      <protection hidden="1"/>
    </xf>
    <xf numFmtId="0" fontId="4" fillId="0" borderId="4" xfId="2" applyFont="1" applyBorder="1" applyAlignment="1" applyProtection="1">
      <alignment horizontal="left" vertical="top" wrapText="1"/>
      <protection hidden="1"/>
    </xf>
    <xf numFmtId="0" fontId="4" fillId="0" borderId="5" xfId="2" applyFont="1" applyBorder="1" applyAlignment="1" applyProtection="1">
      <alignment horizontal="left" vertical="top" wrapText="1"/>
      <protection hidden="1"/>
    </xf>
    <xf numFmtId="0" fontId="4" fillId="0" borderId="2" xfId="2" applyFont="1" applyBorder="1" applyAlignment="1" applyProtection="1">
      <alignment horizontal="left" vertical="top" wrapText="1"/>
      <protection hidden="1"/>
    </xf>
    <xf numFmtId="0" fontId="4" fillId="0" borderId="4" xfId="2" applyFont="1" applyBorder="1" applyAlignment="1" applyProtection="1">
      <alignment horizontal="left" vertical="top"/>
      <protection hidden="1"/>
    </xf>
    <xf numFmtId="0" fontId="4" fillId="0" borderId="2" xfId="2" applyFont="1" applyBorder="1" applyAlignment="1" applyProtection="1">
      <alignment horizontal="left" vertical="top"/>
      <protection hidden="1"/>
    </xf>
    <xf numFmtId="166" fontId="4" fillId="0" borderId="4" xfId="2" applyNumberFormat="1" applyFont="1" applyBorder="1" applyAlignment="1" applyProtection="1">
      <alignment horizontal="left" vertical="top" wrapText="1"/>
      <protection hidden="1"/>
    </xf>
    <xf numFmtId="166" fontId="4" fillId="0" borderId="2" xfId="2" applyNumberFormat="1" applyFont="1" applyBorder="1" applyAlignment="1" applyProtection="1">
      <alignment horizontal="left" vertical="top" wrapText="1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164" fontId="4" fillId="0" borderId="4" xfId="0" applyNumberFormat="1" applyFont="1" applyBorder="1" applyAlignment="1" applyProtection="1">
      <alignment horizontal="left" vertical="center"/>
      <protection hidden="1"/>
    </xf>
    <xf numFmtId="164" fontId="4" fillId="0" borderId="5" xfId="0" applyNumberFormat="1" applyFont="1" applyBorder="1" applyAlignment="1" applyProtection="1">
      <alignment horizontal="left" vertical="center"/>
      <protection hidden="1"/>
    </xf>
    <xf numFmtId="164" fontId="4" fillId="0" borderId="2" xfId="0" applyNumberFormat="1" applyFont="1" applyBorder="1" applyAlignment="1" applyProtection="1">
      <alignment horizontal="left" vertical="center"/>
      <protection hidden="1"/>
    </xf>
    <xf numFmtId="0" fontId="4" fillId="0" borderId="0" xfId="2" applyFont="1" applyAlignment="1" applyProtection="1">
      <alignment horizontal="left" vertical="center"/>
      <protection hidden="1"/>
    </xf>
    <xf numFmtId="0" fontId="4" fillId="2" borderId="4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2" xfId="2" applyFont="1" applyFill="1" applyBorder="1" applyAlignment="1" applyProtection="1">
      <alignment horizontal="left" vertical="top" wrapText="1"/>
      <protection locked="0"/>
    </xf>
    <xf numFmtId="0" fontId="5" fillId="3" borderId="4" xfId="2" applyFont="1" applyFill="1" applyBorder="1" applyAlignment="1" applyProtection="1">
      <alignment horizontal="left" vertical="center"/>
      <protection hidden="1"/>
    </xf>
    <xf numFmtId="0" fontId="5" fillId="3" borderId="5" xfId="2" applyFont="1" applyFill="1" applyBorder="1" applyAlignment="1" applyProtection="1">
      <alignment horizontal="left" vertical="center"/>
      <protection hidden="1"/>
    </xf>
    <xf numFmtId="0" fontId="5" fillId="3" borderId="2" xfId="2" applyFont="1" applyFill="1" applyBorder="1" applyAlignment="1" applyProtection="1">
      <alignment horizontal="left" vertical="center"/>
      <protection hidden="1"/>
    </xf>
    <xf numFmtId="0" fontId="5" fillId="3" borderId="4" xfId="2" applyFont="1" applyFill="1" applyBorder="1" applyAlignment="1" applyProtection="1">
      <alignment horizontal="left"/>
      <protection hidden="1"/>
    </xf>
    <xf numFmtId="0" fontId="5" fillId="3" borderId="5" xfId="2" applyFont="1" applyFill="1" applyBorder="1" applyAlignment="1" applyProtection="1">
      <alignment horizontal="left"/>
      <protection hidden="1"/>
    </xf>
    <xf numFmtId="0" fontId="5" fillId="3" borderId="2" xfId="2" applyFont="1" applyFill="1" applyBorder="1" applyAlignment="1" applyProtection="1">
      <alignment horizontal="left"/>
      <protection hidden="1"/>
    </xf>
    <xf numFmtId="0" fontId="4" fillId="0" borderId="0" xfId="2" applyFont="1" applyAlignment="1" applyProtection="1">
      <alignment horizontal="left" vertical="top" wrapText="1"/>
      <protection locked="0"/>
    </xf>
    <xf numFmtId="0" fontId="4" fillId="0" borderId="11" xfId="2" applyFont="1" applyBorder="1" applyAlignment="1" applyProtection="1">
      <alignment horizontal="left" vertical="center"/>
      <protection hidden="1"/>
    </xf>
    <xf numFmtId="0" fontId="4" fillId="2" borderId="4" xfId="2" applyFont="1" applyFill="1" applyBorder="1" applyAlignment="1" applyProtection="1">
      <alignment horizontal="center"/>
      <protection locked="0"/>
    </xf>
    <xf numFmtId="0" fontId="4" fillId="2" borderId="5" xfId="2" applyFont="1" applyFill="1" applyBorder="1" applyAlignment="1" applyProtection="1">
      <alignment horizontal="center"/>
      <protection locked="0"/>
    </xf>
    <xf numFmtId="0" fontId="4" fillId="2" borderId="2" xfId="2" applyFont="1" applyFill="1" applyBorder="1" applyAlignment="1" applyProtection="1">
      <alignment horizont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1" xfId="2" applyFont="1" applyFill="1" applyBorder="1" applyProtection="1">
      <protection locked="0"/>
    </xf>
    <xf numFmtId="166" fontId="4" fillId="2" borderId="1" xfId="2" applyNumberFormat="1" applyFont="1" applyFill="1" applyBorder="1" applyProtection="1">
      <protection locked="0"/>
    </xf>
  </cellXfs>
  <cellStyles count="4">
    <cellStyle name="Hyperlink" xfId="3" builtinId="8"/>
    <cellStyle name="Standaard" xfId="0" builtinId="0"/>
    <cellStyle name="Standaard 2" xfId="2"/>
    <cellStyle name="Standaard_Blad 1" xfId="1"/>
  </cellStyles>
  <dxfs count="21"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wan.beckers/Local%20Settings/Temporary%20Internet%20Files/OLK1/Aanvraag%20Cat%20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nvraag"/>
      <sheetName val="Sheet3"/>
    </sheetNames>
    <sheetDataSet>
      <sheetData sheetId="0"/>
      <sheetData sheetId="1">
        <row r="2">
          <cell r="C2" t="str">
            <v>Directe elimnatie</v>
          </cell>
        </row>
        <row r="3">
          <cell r="C3" t="str">
            <v>Directe elimnatie met complementaires</v>
          </cell>
        </row>
        <row r="4">
          <cell r="C4" t="str">
            <v>Franse poules</v>
          </cell>
        </row>
        <row r="5">
          <cell r="C5" t="str">
            <v>Voorronde + poules</v>
          </cell>
        </row>
        <row r="6">
          <cell r="C6" t="str">
            <v>Anders n.l.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wedstrijd-noord@njbb.nl" TargetMode="External"/><Relationship Id="rId1" Type="http://schemas.openxmlformats.org/officeDocument/2006/relationships/hyperlink" Target="mailto:midden@njbb.nl" TargetMode="Externa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>
      <selection activeCell="A13" sqref="A13"/>
    </sheetView>
  </sheetViews>
  <sheetFormatPr defaultColWidth="8.7109375" defaultRowHeight="12.75" x14ac:dyDescent="0.2"/>
  <cols>
    <col min="1" max="1" width="15.5703125" style="7" bestFit="1" customWidth="1"/>
    <col min="2" max="2" width="2.5703125" style="7" customWidth="1"/>
    <col min="3" max="3" width="15.42578125" style="2" bestFit="1" customWidth="1"/>
    <col min="4" max="16384" width="8.7109375" style="2"/>
  </cols>
  <sheetData>
    <row r="1" spans="1:3" x14ac:dyDescent="0.2">
      <c r="A1" s="176" t="s">
        <v>141</v>
      </c>
    </row>
    <row r="2" spans="1:3" x14ac:dyDescent="0.2">
      <c r="A2" s="177" t="s">
        <v>142</v>
      </c>
    </row>
    <row r="4" spans="1:3" x14ac:dyDescent="0.2">
      <c r="A4" s="178">
        <v>43729</v>
      </c>
      <c r="B4" s="178"/>
      <c r="C4" s="2" t="s">
        <v>146</v>
      </c>
    </row>
    <row r="5" spans="1:3" x14ac:dyDescent="0.2">
      <c r="A5" s="178">
        <v>43743</v>
      </c>
      <c r="B5" s="178"/>
      <c r="C5" s="2" t="s">
        <v>146</v>
      </c>
    </row>
    <row r="6" spans="1:3" x14ac:dyDescent="0.2">
      <c r="A6" s="178">
        <v>43757</v>
      </c>
      <c r="B6" s="178"/>
      <c r="C6" s="2" t="s">
        <v>146</v>
      </c>
    </row>
    <row r="7" spans="1:3" x14ac:dyDescent="0.2">
      <c r="A7" s="178">
        <v>43771</v>
      </c>
      <c r="B7" s="178"/>
      <c r="C7" s="2" t="s">
        <v>146</v>
      </c>
    </row>
    <row r="8" spans="1:3" x14ac:dyDescent="0.2">
      <c r="A8" s="178">
        <v>43778</v>
      </c>
      <c r="B8" s="178"/>
      <c r="C8" s="2" t="s">
        <v>146</v>
      </c>
    </row>
    <row r="9" spans="1:3" x14ac:dyDescent="0.2">
      <c r="A9" s="178">
        <v>43799</v>
      </c>
      <c r="B9" s="178"/>
      <c r="C9" s="2" t="s">
        <v>146</v>
      </c>
    </row>
    <row r="10" spans="1:3" x14ac:dyDescent="0.2">
      <c r="A10" s="178">
        <v>43813</v>
      </c>
      <c r="B10" s="178"/>
      <c r="C10" s="2" t="s">
        <v>146</v>
      </c>
    </row>
    <row r="11" spans="1:3" x14ac:dyDescent="0.2">
      <c r="A11" s="178">
        <v>43841</v>
      </c>
      <c r="B11" s="2"/>
      <c r="C11" s="2" t="s">
        <v>146</v>
      </c>
    </row>
    <row r="12" spans="1:3" x14ac:dyDescent="0.2">
      <c r="A12" s="178">
        <v>43848</v>
      </c>
      <c r="B12" s="2"/>
      <c r="C12" s="2" t="s">
        <v>146</v>
      </c>
    </row>
    <row r="13" spans="1:3" x14ac:dyDescent="0.2">
      <c r="A13" s="178">
        <v>43862</v>
      </c>
      <c r="B13" s="2"/>
      <c r="C13" s="2" t="s">
        <v>146</v>
      </c>
    </row>
    <row r="14" spans="1:3" x14ac:dyDescent="0.2">
      <c r="A14" s="178">
        <v>43876</v>
      </c>
      <c r="B14" s="2"/>
      <c r="C14" s="2" t="s">
        <v>146</v>
      </c>
    </row>
    <row r="15" spans="1:3" x14ac:dyDescent="0.2">
      <c r="A15" s="178">
        <v>43890</v>
      </c>
      <c r="B15" s="2"/>
      <c r="C15" s="2" t="s">
        <v>146</v>
      </c>
    </row>
    <row r="16" spans="1:3" x14ac:dyDescent="0.2">
      <c r="A16" s="178">
        <v>43904</v>
      </c>
      <c r="B16" s="2"/>
      <c r="C16" s="2" t="s">
        <v>146</v>
      </c>
    </row>
    <row r="17" spans="1:3" x14ac:dyDescent="0.2">
      <c r="A17" s="178">
        <v>43918</v>
      </c>
      <c r="B17" s="2"/>
      <c r="C17" s="2" t="s">
        <v>146</v>
      </c>
    </row>
    <row r="18" spans="1:3" x14ac:dyDescent="0.2">
      <c r="A18" s="2"/>
      <c r="B18" s="2"/>
    </row>
  </sheetData>
  <sheetProtection algorithmName="SHA-512" hashValue="tHF7oghP/NN2LjszWYTRg7vCWqkuQe4v720yacplezJ6neQTV/rt7M4DLpb8TR8po77JbzCfbvz6YZh7zqB/eg==" saltValue="+AEHpNRgrwH+V7+TOGG8U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1"/>
  <sheetViews>
    <sheetView showGridLines="0" tabSelected="1" zoomScaleNormal="100" workbookViewId="0">
      <selection activeCell="A17" sqref="A17"/>
    </sheetView>
  </sheetViews>
  <sheetFormatPr defaultColWidth="9.140625" defaultRowHeight="12.75" x14ac:dyDescent="0.2"/>
  <cols>
    <col min="1" max="1" width="22.28515625" style="2" customWidth="1"/>
    <col min="2" max="2" width="11.140625" style="7" customWidth="1"/>
    <col min="3" max="3" width="11" style="7" customWidth="1"/>
    <col min="4" max="4" width="13.85546875" style="2" customWidth="1"/>
    <col min="5" max="5" width="1.7109375" style="2" customWidth="1"/>
    <col min="6" max="6" width="9.7109375" style="2" customWidth="1"/>
    <col min="7" max="7" width="12.28515625" style="2" customWidth="1"/>
    <col min="8" max="8" width="11.140625" style="2" customWidth="1"/>
    <col min="9" max="9" width="9.140625" style="2"/>
    <col min="10" max="10" width="4.7109375" style="2" customWidth="1"/>
    <col min="11" max="11" width="2.42578125" style="2" customWidth="1"/>
    <col min="12" max="16384" width="9.140625" style="2"/>
  </cols>
  <sheetData>
    <row r="1" spans="1:10" x14ac:dyDescent="0.2">
      <c r="A1" s="6" t="s">
        <v>118</v>
      </c>
      <c r="D1" s="183"/>
      <c r="E1" s="183"/>
      <c r="F1" s="183"/>
      <c r="G1" s="183"/>
      <c r="H1" s="3" t="s">
        <v>210</v>
      </c>
    </row>
    <row r="2" spans="1:10" x14ac:dyDescent="0.2">
      <c r="A2" s="38" t="s">
        <v>191</v>
      </c>
    </row>
    <row r="3" spans="1:10" x14ac:dyDescent="0.2">
      <c r="A3" s="38"/>
    </row>
    <row r="4" spans="1:10" x14ac:dyDescent="0.2">
      <c r="A4" s="217" t="s">
        <v>185</v>
      </c>
      <c r="B4" s="218"/>
      <c r="F4" s="217" t="s">
        <v>186</v>
      </c>
      <c r="G4" s="219"/>
      <c r="H4" s="219"/>
      <c r="I4" s="219"/>
      <c r="J4" s="218"/>
    </row>
    <row r="5" spans="1:10" s="3" customFormat="1" ht="10.5" x14ac:dyDescent="0.15">
      <c r="A5" s="11" t="s">
        <v>4</v>
      </c>
      <c r="B5" s="27"/>
      <c r="C5" s="8"/>
      <c r="F5" s="15" t="s">
        <v>11</v>
      </c>
      <c r="G5" s="13"/>
      <c r="H5" s="222"/>
      <c r="I5" s="223"/>
      <c r="J5" s="224"/>
    </row>
    <row r="6" spans="1:10" s="3" customFormat="1" ht="10.5" x14ac:dyDescent="0.15">
      <c r="A6" s="11" t="s">
        <v>5</v>
      </c>
      <c r="B6" s="222"/>
      <c r="C6" s="224"/>
      <c r="F6" s="15" t="s">
        <v>12</v>
      </c>
      <c r="G6" s="13"/>
      <c r="H6" s="222"/>
      <c r="I6" s="223"/>
      <c r="J6" s="224"/>
    </row>
    <row r="7" spans="1:10" s="3" customFormat="1" ht="10.5" x14ac:dyDescent="0.15">
      <c r="A7" s="11" t="s">
        <v>6</v>
      </c>
      <c r="B7" s="222"/>
      <c r="C7" s="224"/>
      <c r="F7" s="15" t="s">
        <v>13</v>
      </c>
      <c r="G7" s="13"/>
      <c r="H7" s="29"/>
    </row>
    <row r="8" spans="1:10" s="3" customFormat="1" ht="10.5" x14ac:dyDescent="0.15">
      <c r="A8" s="11" t="s">
        <v>7</v>
      </c>
      <c r="B8" s="213"/>
      <c r="C8" s="214"/>
      <c r="F8" s="15" t="s">
        <v>14</v>
      </c>
      <c r="G8" s="13"/>
      <c r="H8" s="184"/>
      <c r="I8" s="185"/>
      <c r="J8" s="186"/>
    </row>
    <row r="9" spans="1:10" s="3" customFormat="1" ht="10.5" x14ac:dyDescent="0.15">
      <c r="A9" s="11" t="s">
        <v>8</v>
      </c>
      <c r="B9" s="213"/>
      <c r="C9" s="214"/>
      <c r="F9" s="24" t="s">
        <v>15</v>
      </c>
      <c r="G9" s="19"/>
      <c r="H9" s="215"/>
      <c r="I9" s="216"/>
    </row>
    <row r="10" spans="1:10" s="3" customFormat="1" ht="10.5" x14ac:dyDescent="0.15">
      <c r="A10" s="66" t="s">
        <v>9</v>
      </c>
      <c r="B10" s="222"/>
      <c r="C10" s="223"/>
      <c r="D10" s="223"/>
      <c r="E10" s="223"/>
      <c r="F10" s="223"/>
      <c r="G10" s="224"/>
    </row>
    <row r="11" spans="1:10" s="3" customFormat="1" ht="10.5" x14ac:dyDescent="0.15">
      <c r="A11" s="4"/>
      <c r="C11" s="8"/>
      <c r="I11" s="10"/>
    </row>
    <row r="12" spans="1:10" s="3" customFormat="1" ht="10.5" x14ac:dyDescent="0.15">
      <c r="A12" s="11" t="s">
        <v>126</v>
      </c>
      <c r="B12" s="28" t="s">
        <v>1</v>
      </c>
      <c r="C12" s="8"/>
      <c r="I12" s="10"/>
    </row>
    <row r="13" spans="1:10" s="3" customFormat="1" ht="10.5" x14ac:dyDescent="0.15">
      <c r="A13" s="4"/>
      <c r="B13" s="8"/>
      <c r="C13" s="8"/>
    </row>
    <row r="14" spans="1:10" s="9" customFormat="1" x14ac:dyDescent="0.2">
      <c r="A14" s="14" t="s">
        <v>101</v>
      </c>
      <c r="C14" s="97"/>
      <c r="D14" s="97"/>
    </row>
    <row r="15" spans="1:10" s="4" customFormat="1" ht="10.5" x14ac:dyDescent="0.2">
      <c r="A15" s="96"/>
      <c r="C15" s="98"/>
      <c r="D15" s="5"/>
    </row>
    <row r="16" spans="1:10" s="4" customFormat="1" ht="10.5" customHeight="1" x14ac:dyDescent="0.2">
      <c r="A16" s="26" t="s">
        <v>102</v>
      </c>
      <c r="B16" s="184"/>
      <c r="C16" s="185"/>
      <c r="D16" s="186"/>
      <c r="F16" s="11" t="s">
        <v>103</v>
      </c>
      <c r="G16" s="103"/>
    </row>
    <row r="17" spans="1:10" s="4" customFormat="1" ht="10.5" customHeight="1" x14ac:dyDescent="0.2">
      <c r="A17" s="26" t="s">
        <v>104</v>
      </c>
      <c r="B17" s="184" t="s">
        <v>1</v>
      </c>
      <c r="C17" s="185"/>
      <c r="D17" s="186"/>
    </row>
    <row r="18" spans="1:10" s="4" customFormat="1" ht="10.5" customHeight="1" x14ac:dyDescent="0.2">
      <c r="A18" s="26" t="str">
        <f>IF(B17="Meerdaags regionaal toernooi","Datum(s):",IF(B17="Meerdaags promotietoernooi","Datum(s):","Datum:"))</f>
        <v>Datum:</v>
      </c>
      <c r="B18" s="210"/>
      <c r="C18" s="211"/>
      <c r="D18" s="212"/>
      <c r="E18" s="106" t="e">
        <f>VLOOKUP(B18,'0. Richtspeeldagen NPC'!A4:D17,3,FALSE)</f>
        <v>#N/A</v>
      </c>
      <c r="F18" s="107" t="str">
        <f>IFERROR(E18,"")</f>
        <v/>
      </c>
    </row>
    <row r="19" spans="1:10" s="4" customFormat="1" ht="10.5" customHeight="1" x14ac:dyDescent="0.2">
      <c r="A19" s="96" t="str">
        <f>IF(A18="Datum(s):","Datum 2e dag: (dd-mmm)","")</f>
        <v/>
      </c>
      <c r="B19" s="102"/>
      <c r="D19" s="96" t="str">
        <f>IF(A18="Datum(s):","Datum 7e dag:","")</f>
        <v/>
      </c>
      <c r="F19" s="102"/>
    </row>
    <row r="20" spans="1:10" s="4" customFormat="1" ht="10.5" customHeight="1" x14ac:dyDescent="0.2">
      <c r="A20" s="96" t="str">
        <f>IF(A18="Datum(s):","Datum 3e dag:","")</f>
        <v/>
      </c>
      <c r="B20" s="102"/>
      <c r="D20" s="96" t="str">
        <f>IF(A18="Datum(s):","Datum 8e dag:","")</f>
        <v/>
      </c>
      <c r="F20" s="102"/>
    </row>
    <row r="21" spans="1:10" s="4" customFormat="1" ht="10.5" customHeight="1" x14ac:dyDescent="0.2">
      <c r="A21" s="96" t="str">
        <f>IF(A18="Datum(s):","Datum 4e dag:","")</f>
        <v/>
      </c>
      <c r="B21" s="102"/>
      <c r="D21" s="96" t="str">
        <f>IF(A18="Datum(s):","Datum 9e dag:","")</f>
        <v/>
      </c>
      <c r="F21" s="102"/>
    </row>
    <row r="22" spans="1:10" s="4" customFormat="1" ht="10.5" customHeight="1" x14ac:dyDescent="0.2">
      <c r="A22" s="96" t="str">
        <f>IF(A18="Datum(s):","Datum 5e dag:","")</f>
        <v/>
      </c>
      <c r="B22" s="102"/>
      <c r="D22" s="96" t="str">
        <f>IF(A18="Datum(s):","Datum 10e dag:","")</f>
        <v/>
      </c>
      <c r="F22" s="102"/>
    </row>
    <row r="23" spans="1:10" s="4" customFormat="1" ht="10.5" customHeight="1" x14ac:dyDescent="0.2">
      <c r="A23" s="96" t="str">
        <f>IF(A18="Datum(s):","Datum 6e dag:","")</f>
        <v/>
      </c>
      <c r="B23" s="102"/>
      <c r="C23" s="98"/>
    </row>
    <row r="24" spans="1:10" s="3" customFormat="1" ht="10.5" customHeight="1" x14ac:dyDescent="0.15">
      <c r="A24" s="96"/>
      <c r="B24" s="8"/>
      <c r="C24" s="8"/>
    </row>
    <row r="25" spans="1:10" s="4" customFormat="1" ht="10.5" customHeight="1" x14ac:dyDescent="0.15">
      <c r="A25" s="11" t="s">
        <v>16</v>
      </c>
      <c r="B25" s="30" t="s">
        <v>1</v>
      </c>
      <c r="C25" s="5"/>
      <c r="F25" s="10" t="s">
        <v>22</v>
      </c>
    </row>
    <row r="26" spans="1:10" s="4" customFormat="1" ht="10.5" customHeight="1" x14ac:dyDescent="0.15">
      <c r="A26" s="180"/>
      <c r="B26" s="5"/>
      <c r="C26" s="5"/>
      <c r="F26" s="231" t="s">
        <v>9</v>
      </c>
      <c r="G26" s="232"/>
      <c r="H26" s="30" t="s">
        <v>1</v>
      </c>
    </row>
    <row r="27" spans="1:10" s="4" customFormat="1" ht="10.5" customHeight="1" x14ac:dyDescent="0.15">
      <c r="A27" s="11" t="s">
        <v>17</v>
      </c>
      <c r="B27" s="225" t="s">
        <v>1</v>
      </c>
      <c r="C27" s="226"/>
      <c r="D27" s="227"/>
      <c r="F27" s="231" t="s">
        <v>23</v>
      </c>
      <c r="G27" s="232"/>
      <c r="H27" s="30" t="s">
        <v>1</v>
      </c>
    </row>
    <row r="28" spans="1:10" s="4" customFormat="1" ht="10.5" customHeight="1" x14ac:dyDescent="0.15">
      <c r="B28" s="228"/>
      <c r="C28" s="229"/>
      <c r="D28" s="230"/>
      <c r="F28" s="231" t="s">
        <v>24</v>
      </c>
      <c r="G28" s="232"/>
      <c r="H28" s="30" t="s">
        <v>1</v>
      </c>
    </row>
    <row r="29" spans="1:10" s="4" customFormat="1" ht="10.5" customHeight="1" x14ac:dyDescent="0.15">
      <c r="A29" s="4" t="str">
        <f>IF(B27="Voorgeloot (plus vermelding aantal partijen)","Aantal voorgelote partijen:",IF(B27="Zwitsers (plus vermelding aantal ronden)","Aantal ronden Zwitsers:",""))</f>
        <v/>
      </c>
      <c r="B29" s="209"/>
      <c r="C29" s="209"/>
      <c r="D29" s="209"/>
      <c r="F29" s="231" t="s">
        <v>25</v>
      </c>
      <c r="G29" s="232"/>
      <c r="H29" s="30" t="s">
        <v>1</v>
      </c>
      <c r="I29" s="3"/>
      <c r="J29" s="3"/>
    </row>
    <row r="30" spans="1:10" s="3" customFormat="1" ht="10.5" customHeight="1" x14ac:dyDescent="0.15">
      <c r="A30" s="11" t="s">
        <v>35</v>
      </c>
      <c r="B30" s="31"/>
      <c r="C30" s="4"/>
      <c r="D30" s="4"/>
      <c r="F30" s="231" t="s">
        <v>26</v>
      </c>
      <c r="G30" s="232"/>
      <c r="H30" s="222"/>
      <c r="I30" s="223"/>
      <c r="J30" s="224"/>
    </row>
    <row r="31" spans="1:10" s="3" customFormat="1" ht="10.5" customHeight="1" x14ac:dyDescent="0.15">
      <c r="A31" s="11" t="s">
        <v>18</v>
      </c>
      <c r="B31" s="32" t="s">
        <v>1</v>
      </c>
      <c r="C31" s="4"/>
      <c r="D31" s="4"/>
    </row>
    <row r="32" spans="1:10" s="3" customFormat="1" ht="10.5" customHeight="1" x14ac:dyDescent="0.15">
      <c r="A32" s="4"/>
      <c r="B32" s="209"/>
      <c r="C32" s="209"/>
      <c r="D32" s="209"/>
    </row>
    <row r="33" spans="1:9" s="3" customFormat="1" ht="10.5" customHeight="1" x14ac:dyDescent="0.15">
      <c r="A33" s="11" t="s">
        <v>19</v>
      </c>
      <c r="B33" s="105" t="s">
        <v>21</v>
      </c>
      <c r="C33" s="17" t="s">
        <v>20</v>
      </c>
    </row>
    <row r="34" spans="1:9" s="3" customFormat="1" ht="10.5" customHeight="1" x14ac:dyDescent="0.15">
      <c r="B34" s="28"/>
      <c r="C34" s="28"/>
    </row>
    <row r="35" spans="1:9" s="3" customFormat="1" ht="10.5" customHeight="1" x14ac:dyDescent="0.15">
      <c r="B35" s="8"/>
      <c r="C35" s="8"/>
    </row>
    <row r="36" spans="1:9" s="4" customFormat="1" ht="10.5" customHeight="1" x14ac:dyDescent="0.2">
      <c r="A36" s="11" t="s">
        <v>34</v>
      </c>
      <c r="B36" s="210"/>
      <c r="C36" s="211"/>
      <c r="D36" s="212"/>
    </row>
    <row r="37" spans="1:9" s="3" customFormat="1" ht="10.5" customHeight="1" x14ac:dyDescent="0.15">
      <c r="B37" s="8"/>
      <c r="C37" s="8"/>
    </row>
    <row r="38" spans="1:9" s="3" customFormat="1" ht="10.5" customHeight="1" x14ac:dyDescent="0.15">
      <c r="A38" s="15" t="s">
        <v>200</v>
      </c>
      <c r="B38" s="99"/>
      <c r="C38" s="99"/>
      <c r="D38" s="16"/>
      <c r="E38" s="16"/>
      <c r="F38" s="13"/>
      <c r="I38" s="30" t="s">
        <v>1</v>
      </c>
    </row>
    <row r="39" spans="1:9" s="3" customFormat="1" ht="10.5" customHeight="1" x14ac:dyDescent="0.15">
      <c r="A39" s="15" t="s">
        <v>147</v>
      </c>
      <c r="B39" s="99"/>
      <c r="C39" s="99"/>
      <c r="D39" s="16"/>
      <c r="E39" s="16"/>
      <c r="F39" s="13"/>
      <c r="I39" s="30" t="s">
        <v>1</v>
      </c>
    </row>
    <row r="40" spans="1:9" s="3" customFormat="1" ht="10.5" customHeight="1" x14ac:dyDescent="0.15">
      <c r="B40" s="8"/>
      <c r="C40" s="8"/>
    </row>
    <row r="41" spans="1:9" s="3" customFormat="1" ht="10.5" customHeight="1" x14ac:dyDescent="0.15">
      <c r="B41" s="8"/>
      <c r="C41" s="8"/>
    </row>
    <row r="42" spans="1:9" s="3" customFormat="1" ht="10.5" customHeight="1" x14ac:dyDescent="0.15">
      <c r="A42" s="220" t="s">
        <v>115</v>
      </c>
      <c r="B42" s="221"/>
      <c r="C42" s="8"/>
    </row>
    <row r="43" spans="1:9" s="3" customFormat="1" ht="10.5" customHeight="1" x14ac:dyDescent="0.15">
      <c r="A43" s="15" t="s">
        <v>145</v>
      </c>
      <c r="B43" s="99"/>
      <c r="C43" s="100"/>
      <c r="D43" s="157"/>
    </row>
    <row r="44" spans="1:9" s="3" customFormat="1" ht="10.5" customHeight="1" x14ac:dyDescent="0.15">
      <c r="A44" s="15" t="s">
        <v>116</v>
      </c>
      <c r="B44" s="99"/>
      <c r="C44" s="100"/>
      <c r="D44" s="222"/>
      <c r="E44" s="223"/>
      <c r="F44" s="223"/>
      <c r="G44" s="223"/>
      <c r="H44" s="224"/>
    </row>
    <row r="45" spans="1:9" s="3" customFormat="1" ht="10.5" customHeight="1" x14ac:dyDescent="0.15">
      <c r="B45" s="8"/>
      <c r="C45" s="8"/>
    </row>
    <row r="46" spans="1:9" s="3" customFormat="1" ht="10.5" customHeight="1" x14ac:dyDescent="0.15">
      <c r="A46" s="15" t="s">
        <v>211</v>
      </c>
      <c r="B46" s="99"/>
      <c r="C46" s="100"/>
      <c r="D46" s="157"/>
    </row>
    <row r="47" spans="1:9" s="3" customFormat="1" ht="10.5" customHeight="1" x14ac:dyDescent="0.15">
      <c r="A47" s="15" t="s">
        <v>117</v>
      </c>
      <c r="B47" s="99"/>
      <c r="C47" s="100"/>
      <c r="D47" s="222"/>
      <c r="E47" s="223"/>
      <c r="F47" s="223"/>
      <c r="G47" s="223"/>
      <c r="H47" s="224"/>
    </row>
    <row r="48" spans="1:9" s="3" customFormat="1" ht="10.5" customHeight="1" x14ac:dyDescent="0.15">
      <c r="B48" s="8"/>
      <c r="C48" s="8"/>
    </row>
    <row r="49" spans="1:10" s="18" customFormat="1" ht="10.5" x14ac:dyDescent="0.2">
      <c r="A49" s="14" t="s">
        <v>37</v>
      </c>
      <c r="B49" s="20"/>
      <c r="F49" s="25" t="s">
        <v>119</v>
      </c>
      <c r="G49" s="22"/>
      <c r="H49" s="22"/>
      <c r="I49" s="23"/>
    </row>
    <row r="50" spans="1:10" s="18" customFormat="1" ht="10.5" x14ac:dyDescent="0.2">
      <c r="A50" s="21"/>
    </row>
    <row r="51" spans="1:10" s="3" customFormat="1" ht="10.5" x14ac:dyDescent="0.15">
      <c r="A51" s="12" t="s">
        <v>38</v>
      </c>
      <c r="B51" s="222"/>
      <c r="C51" s="223"/>
      <c r="D51" s="224"/>
      <c r="F51" s="231" t="s">
        <v>0</v>
      </c>
      <c r="G51" s="232"/>
      <c r="H51" s="199"/>
      <c r="I51" s="199"/>
      <c r="J51" s="199"/>
    </row>
    <row r="52" spans="1:10" s="3" customFormat="1" ht="10.5" x14ac:dyDescent="0.15">
      <c r="A52" s="12" t="s">
        <v>0</v>
      </c>
      <c r="B52" s="189"/>
      <c r="C52" s="189"/>
      <c r="D52" s="189"/>
      <c r="F52" s="15" t="s">
        <v>40</v>
      </c>
      <c r="G52" s="13"/>
      <c r="H52" s="233"/>
      <c r="I52" s="234"/>
      <c r="J52" s="235"/>
    </row>
    <row r="53" spans="1:10" s="3" customFormat="1" ht="10.5" x14ac:dyDescent="0.15">
      <c r="A53" s="15" t="s">
        <v>39</v>
      </c>
      <c r="B53" s="190" t="s">
        <v>182</v>
      </c>
      <c r="C53" s="191"/>
      <c r="D53" s="192"/>
      <c r="F53" s="15" t="s">
        <v>41</v>
      </c>
      <c r="G53" s="13"/>
      <c r="H53" s="156" t="s">
        <v>1</v>
      </c>
    </row>
    <row r="54" spans="1:10" s="3" customFormat="1" ht="10.5" x14ac:dyDescent="0.15">
      <c r="B54" s="193"/>
      <c r="C54" s="194"/>
      <c r="D54" s="195"/>
      <c r="F54" s="188" t="str">
        <f>IF(H53="Nee","Reden afkeuring:","")</f>
        <v/>
      </c>
      <c r="G54" s="188"/>
      <c r="H54" s="187" t="s">
        <v>1</v>
      </c>
      <c r="I54" s="187"/>
      <c r="J54" s="187"/>
    </row>
    <row r="55" spans="1:10" s="3" customFormat="1" ht="10.5" x14ac:dyDescent="0.15">
      <c r="B55" s="196"/>
      <c r="C55" s="197"/>
      <c r="D55" s="198"/>
      <c r="F55" s="15" t="s">
        <v>124</v>
      </c>
      <c r="G55" s="200"/>
      <c r="H55" s="201"/>
      <c r="I55" s="201"/>
      <c r="J55" s="202"/>
    </row>
    <row r="56" spans="1:10" s="3" customFormat="1" ht="10.5" x14ac:dyDescent="0.15">
      <c r="B56" s="8"/>
      <c r="C56" s="8"/>
      <c r="G56" s="203"/>
      <c r="H56" s="204"/>
      <c r="I56" s="204"/>
      <c r="J56" s="205"/>
    </row>
    <row r="57" spans="1:10" s="3" customFormat="1" ht="10.5" x14ac:dyDescent="0.15">
      <c r="B57" s="8"/>
      <c r="C57" s="8"/>
      <c r="G57" s="203"/>
      <c r="H57" s="204"/>
      <c r="I57" s="204"/>
      <c r="J57" s="205"/>
    </row>
    <row r="58" spans="1:10" s="3" customFormat="1" ht="10.5" x14ac:dyDescent="0.15">
      <c r="B58" s="8"/>
      <c r="C58" s="8"/>
      <c r="G58" s="203"/>
      <c r="H58" s="204"/>
      <c r="I58" s="204"/>
      <c r="J58" s="205"/>
    </row>
    <row r="59" spans="1:10" s="3" customFormat="1" ht="10.5" x14ac:dyDescent="0.15">
      <c r="B59" s="8"/>
      <c r="C59" s="8"/>
      <c r="G59" s="203"/>
      <c r="H59" s="204"/>
      <c r="I59" s="204"/>
      <c r="J59" s="205"/>
    </row>
    <row r="60" spans="1:10" s="3" customFormat="1" ht="10.5" x14ac:dyDescent="0.15">
      <c r="B60" s="8"/>
      <c r="C60" s="8"/>
      <c r="G60" s="203"/>
      <c r="H60" s="204"/>
      <c r="I60" s="204"/>
      <c r="J60" s="205"/>
    </row>
    <row r="61" spans="1:10" s="3" customFormat="1" ht="10.5" x14ac:dyDescent="0.15">
      <c r="B61" s="8"/>
      <c r="C61" s="8"/>
      <c r="G61" s="203"/>
      <c r="H61" s="204"/>
      <c r="I61" s="204"/>
      <c r="J61" s="205"/>
    </row>
    <row r="62" spans="1:10" s="3" customFormat="1" ht="10.5" x14ac:dyDescent="0.15">
      <c r="B62" s="8"/>
      <c r="C62" s="8"/>
      <c r="G62" s="203"/>
      <c r="H62" s="204"/>
      <c r="I62" s="204"/>
      <c r="J62" s="205"/>
    </row>
    <row r="63" spans="1:10" s="3" customFormat="1" ht="10.5" x14ac:dyDescent="0.15">
      <c r="B63" s="8"/>
      <c r="C63" s="8"/>
      <c r="G63" s="206"/>
      <c r="H63" s="207"/>
      <c r="I63" s="207"/>
      <c r="J63" s="208"/>
    </row>
    <row r="64" spans="1:10" s="3" customFormat="1" ht="10.5" x14ac:dyDescent="0.15">
      <c r="B64" s="8"/>
      <c r="C64" s="8"/>
    </row>
    <row r="65" spans="1:8" s="3" customFormat="1" ht="10.5" x14ac:dyDescent="0.15">
      <c r="A65" s="10" t="s">
        <v>42</v>
      </c>
      <c r="B65" s="8"/>
      <c r="C65" s="8"/>
    </row>
    <row r="66" spans="1:8" s="3" customFormat="1" ht="10.5" x14ac:dyDescent="0.15">
      <c r="A66" s="3" t="s">
        <v>187</v>
      </c>
    </row>
    <row r="67" spans="1:8" s="3" customFormat="1" ht="10.5" x14ac:dyDescent="0.15">
      <c r="A67" s="3" t="s">
        <v>188</v>
      </c>
    </row>
    <row r="68" spans="1:8" s="3" customFormat="1" ht="10.5" x14ac:dyDescent="0.15"/>
    <row r="69" spans="1:8" s="3" customFormat="1" ht="10.5" x14ac:dyDescent="0.15">
      <c r="A69" s="3" t="s">
        <v>165</v>
      </c>
    </row>
    <row r="70" spans="1:8" s="3" customFormat="1" ht="10.5" x14ac:dyDescent="0.15">
      <c r="A70" s="3" t="s">
        <v>166</v>
      </c>
    </row>
    <row r="71" spans="1:8" s="3" customFormat="1" ht="10.5" x14ac:dyDescent="0.15"/>
    <row r="72" spans="1:8" s="3" customFormat="1" ht="10.5" x14ac:dyDescent="0.15">
      <c r="A72" s="3" t="s">
        <v>125</v>
      </c>
    </row>
    <row r="73" spans="1:8" s="3" customFormat="1" ht="10.5" x14ac:dyDescent="0.15"/>
    <row r="74" spans="1:8" s="3" customFormat="1" ht="10.5" x14ac:dyDescent="0.15">
      <c r="A74" s="3" t="s">
        <v>208</v>
      </c>
      <c r="H74" s="10" t="str">
        <f>VLOOKUP(B12,'Keuzemenu''s'!$R$1:$T$9,2,FALSE)</f>
        <v>Vul cel B12 in</v>
      </c>
    </row>
    <row r="75" spans="1:8" s="3" customFormat="1" ht="10.5" x14ac:dyDescent="0.15">
      <c r="B75" s="8"/>
      <c r="C75" s="8"/>
    </row>
    <row r="76" spans="1:8" s="3" customFormat="1" ht="10.5" x14ac:dyDescent="0.15">
      <c r="B76" s="8"/>
      <c r="C76" s="8"/>
    </row>
    <row r="77" spans="1:8" s="3" customFormat="1" ht="10.5" x14ac:dyDescent="0.15">
      <c r="B77" s="8"/>
      <c r="C77" s="8"/>
    </row>
    <row r="78" spans="1:8" s="3" customFormat="1" ht="10.5" x14ac:dyDescent="0.15">
      <c r="B78" s="8"/>
      <c r="C78" s="8"/>
    </row>
    <row r="79" spans="1:8" s="3" customFormat="1" ht="10.5" x14ac:dyDescent="0.15">
      <c r="B79" s="8"/>
      <c r="C79" s="8"/>
    </row>
    <row r="80" spans="1:8" s="3" customFormat="1" ht="10.5" x14ac:dyDescent="0.15">
      <c r="B80" s="8"/>
      <c r="C80" s="8"/>
    </row>
    <row r="81" spans="2:3" s="3" customFormat="1" ht="10.5" x14ac:dyDescent="0.15">
      <c r="B81" s="8"/>
      <c r="C81" s="8"/>
    </row>
    <row r="82" spans="2:3" s="3" customFormat="1" ht="10.5" x14ac:dyDescent="0.15">
      <c r="B82" s="8"/>
      <c r="C82" s="8"/>
    </row>
    <row r="83" spans="2:3" s="3" customFormat="1" ht="10.5" x14ac:dyDescent="0.15">
      <c r="B83" s="8"/>
      <c r="C83" s="8"/>
    </row>
    <row r="84" spans="2:3" s="3" customFormat="1" ht="10.5" x14ac:dyDescent="0.15">
      <c r="B84" s="8"/>
      <c r="C84" s="8"/>
    </row>
    <row r="85" spans="2:3" s="3" customFormat="1" ht="10.5" x14ac:dyDescent="0.15">
      <c r="B85" s="8"/>
      <c r="C85" s="8"/>
    </row>
    <row r="86" spans="2:3" s="3" customFormat="1" ht="10.5" x14ac:dyDescent="0.15">
      <c r="B86" s="8"/>
      <c r="C86" s="8"/>
    </row>
    <row r="87" spans="2:3" s="3" customFormat="1" ht="10.5" x14ac:dyDescent="0.15">
      <c r="B87" s="8"/>
      <c r="C87" s="8"/>
    </row>
    <row r="88" spans="2:3" s="3" customFormat="1" ht="10.5" x14ac:dyDescent="0.15">
      <c r="B88" s="8"/>
      <c r="C88" s="8"/>
    </row>
    <row r="89" spans="2:3" s="3" customFormat="1" ht="10.5" x14ac:dyDescent="0.15">
      <c r="B89" s="8"/>
      <c r="C89" s="8"/>
    </row>
    <row r="90" spans="2:3" s="3" customFormat="1" ht="10.5" x14ac:dyDescent="0.15">
      <c r="B90" s="8"/>
      <c r="C90" s="8"/>
    </row>
    <row r="91" spans="2:3" s="3" customFormat="1" ht="10.5" x14ac:dyDescent="0.15">
      <c r="B91" s="8"/>
      <c r="C91" s="8"/>
    </row>
    <row r="92" spans="2:3" s="3" customFormat="1" ht="10.5" x14ac:dyDescent="0.15">
      <c r="B92" s="8"/>
      <c r="C92" s="8"/>
    </row>
    <row r="93" spans="2:3" s="3" customFormat="1" ht="10.5" x14ac:dyDescent="0.15">
      <c r="B93" s="8"/>
      <c r="C93" s="8"/>
    </row>
    <row r="94" spans="2:3" s="3" customFormat="1" ht="10.5" x14ac:dyDescent="0.15">
      <c r="B94" s="8"/>
      <c r="C94" s="8"/>
    </row>
    <row r="95" spans="2:3" s="3" customFormat="1" ht="10.5" x14ac:dyDescent="0.15">
      <c r="B95" s="8"/>
      <c r="C95" s="8"/>
    </row>
    <row r="96" spans="2:3" s="3" customFormat="1" ht="10.5" x14ac:dyDescent="0.15">
      <c r="B96" s="8"/>
      <c r="C96" s="8"/>
    </row>
    <row r="97" spans="2:3" s="3" customFormat="1" ht="10.5" x14ac:dyDescent="0.15">
      <c r="B97" s="8"/>
      <c r="C97" s="8"/>
    </row>
    <row r="98" spans="2:3" s="3" customFormat="1" ht="10.5" x14ac:dyDescent="0.15">
      <c r="B98" s="8"/>
      <c r="C98" s="8"/>
    </row>
    <row r="99" spans="2:3" s="3" customFormat="1" ht="10.5" x14ac:dyDescent="0.15">
      <c r="B99" s="8"/>
      <c r="C99" s="8"/>
    </row>
    <row r="100" spans="2:3" s="3" customFormat="1" ht="10.5" x14ac:dyDescent="0.15">
      <c r="B100" s="8"/>
      <c r="C100" s="8"/>
    </row>
    <row r="101" spans="2:3" s="3" customFormat="1" ht="10.5" x14ac:dyDescent="0.15">
      <c r="B101" s="8"/>
      <c r="C101" s="8"/>
    </row>
    <row r="102" spans="2:3" s="3" customFormat="1" ht="10.5" x14ac:dyDescent="0.15">
      <c r="B102" s="8"/>
      <c r="C102" s="8"/>
    </row>
    <row r="103" spans="2:3" s="3" customFormat="1" ht="10.5" x14ac:dyDescent="0.15">
      <c r="B103" s="8"/>
      <c r="C103" s="8"/>
    </row>
    <row r="104" spans="2:3" s="3" customFormat="1" ht="10.5" x14ac:dyDescent="0.15">
      <c r="B104" s="8"/>
      <c r="C104" s="8"/>
    </row>
    <row r="105" spans="2:3" s="3" customFormat="1" ht="10.5" x14ac:dyDescent="0.15">
      <c r="B105" s="8"/>
      <c r="C105" s="8"/>
    </row>
    <row r="106" spans="2:3" s="3" customFormat="1" ht="10.5" x14ac:dyDescent="0.15">
      <c r="B106" s="8"/>
      <c r="C106" s="8"/>
    </row>
    <row r="107" spans="2:3" s="3" customFormat="1" ht="10.5" x14ac:dyDescent="0.15">
      <c r="B107" s="8"/>
      <c r="C107" s="8"/>
    </row>
    <row r="108" spans="2:3" s="3" customFormat="1" ht="10.5" x14ac:dyDescent="0.15">
      <c r="B108" s="8"/>
      <c r="C108" s="8"/>
    </row>
    <row r="109" spans="2:3" s="3" customFormat="1" ht="10.5" x14ac:dyDescent="0.15">
      <c r="B109" s="8"/>
      <c r="C109" s="8"/>
    </row>
    <row r="110" spans="2:3" s="3" customFormat="1" ht="10.5" x14ac:dyDescent="0.15">
      <c r="B110" s="8"/>
      <c r="C110" s="8"/>
    </row>
    <row r="111" spans="2:3" s="3" customFormat="1" ht="10.5" x14ac:dyDescent="0.15">
      <c r="B111" s="8"/>
      <c r="C111" s="8"/>
    </row>
    <row r="112" spans="2:3" s="3" customFormat="1" ht="10.5" x14ac:dyDescent="0.15">
      <c r="B112" s="8"/>
      <c r="C112" s="8"/>
    </row>
    <row r="113" spans="2:3" s="3" customFormat="1" ht="10.5" x14ac:dyDescent="0.15">
      <c r="B113" s="8"/>
      <c r="C113" s="8"/>
    </row>
    <row r="114" spans="2:3" s="3" customFormat="1" ht="10.5" x14ac:dyDescent="0.15">
      <c r="B114" s="8"/>
      <c r="C114" s="8"/>
    </row>
    <row r="115" spans="2:3" s="3" customFormat="1" ht="10.5" x14ac:dyDescent="0.15">
      <c r="B115" s="8"/>
      <c r="C115" s="8"/>
    </row>
    <row r="116" spans="2:3" s="3" customFormat="1" ht="10.5" x14ac:dyDescent="0.15">
      <c r="B116" s="8"/>
      <c r="C116" s="8"/>
    </row>
    <row r="117" spans="2:3" s="3" customFormat="1" ht="10.5" x14ac:dyDescent="0.15">
      <c r="B117" s="8"/>
      <c r="C117" s="8"/>
    </row>
    <row r="118" spans="2:3" s="3" customFormat="1" ht="10.5" x14ac:dyDescent="0.15">
      <c r="B118" s="8"/>
      <c r="C118" s="8"/>
    </row>
    <row r="119" spans="2:3" s="3" customFormat="1" ht="10.5" x14ac:dyDescent="0.15">
      <c r="B119" s="8"/>
      <c r="C119" s="8"/>
    </row>
    <row r="120" spans="2:3" s="3" customFormat="1" ht="10.5" x14ac:dyDescent="0.15">
      <c r="B120" s="8"/>
      <c r="C120" s="8"/>
    </row>
    <row r="121" spans="2:3" s="3" customFormat="1" ht="10.5" x14ac:dyDescent="0.15">
      <c r="B121" s="8"/>
      <c r="C121" s="8"/>
    </row>
    <row r="122" spans="2:3" s="3" customFormat="1" ht="10.5" x14ac:dyDescent="0.15">
      <c r="B122" s="8"/>
      <c r="C122" s="8"/>
    </row>
    <row r="123" spans="2:3" s="3" customFormat="1" ht="10.5" x14ac:dyDescent="0.15">
      <c r="B123" s="8"/>
      <c r="C123" s="8"/>
    </row>
    <row r="124" spans="2:3" s="3" customFormat="1" ht="10.5" x14ac:dyDescent="0.15">
      <c r="B124" s="8"/>
      <c r="C124" s="8"/>
    </row>
    <row r="125" spans="2:3" s="3" customFormat="1" ht="10.5" x14ac:dyDescent="0.15">
      <c r="B125" s="8"/>
      <c r="C125" s="8"/>
    </row>
    <row r="126" spans="2:3" s="3" customFormat="1" ht="10.5" x14ac:dyDescent="0.15">
      <c r="B126" s="8"/>
      <c r="C126" s="8"/>
    </row>
    <row r="127" spans="2:3" s="3" customFormat="1" ht="10.5" x14ac:dyDescent="0.15">
      <c r="B127" s="8"/>
      <c r="C127" s="8"/>
    </row>
    <row r="128" spans="2:3" s="3" customFormat="1" ht="10.5" x14ac:dyDescent="0.15">
      <c r="B128" s="8"/>
      <c r="C128" s="8"/>
    </row>
    <row r="129" spans="2:3" s="3" customFormat="1" ht="10.5" x14ac:dyDescent="0.15">
      <c r="B129" s="8"/>
      <c r="C129" s="8"/>
    </row>
    <row r="130" spans="2:3" s="3" customFormat="1" ht="10.5" x14ac:dyDescent="0.15">
      <c r="B130" s="8"/>
      <c r="C130" s="8"/>
    </row>
    <row r="131" spans="2:3" s="3" customFormat="1" ht="10.5" x14ac:dyDescent="0.15">
      <c r="B131" s="8"/>
      <c r="C131" s="8"/>
    </row>
  </sheetData>
  <sheetProtection algorithmName="SHA-512" hashValue="xxcVmYvq4iiU8+0M3KdFkANFpcncLZ34ziKwLPffKnXV4cEufX4KkSVhCh78ON/Lftwf5MVCpNGHNoYpVr1sKQ==" saltValue="kF6f5z03xnJI/hfmkWmMgA==" spinCount="100000" sheet="1" objects="1" scenarios="1"/>
  <mergeCells count="37">
    <mergeCell ref="D44:H44"/>
    <mergeCell ref="D47:H47"/>
    <mergeCell ref="F51:G51"/>
    <mergeCell ref="H52:J52"/>
    <mergeCell ref="F26:G26"/>
    <mergeCell ref="F27:G27"/>
    <mergeCell ref="F28:G28"/>
    <mergeCell ref="F29:G29"/>
    <mergeCell ref="F30:G30"/>
    <mergeCell ref="B51:D51"/>
    <mergeCell ref="F4:J4"/>
    <mergeCell ref="A42:B42"/>
    <mergeCell ref="H30:J30"/>
    <mergeCell ref="B6:C6"/>
    <mergeCell ref="B7:C7"/>
    <mergeCell ref="B10:G10"/>
    <mergeCell ref="H5:J5"/>
    <mergeCell ref="H6:J6"/>
    <mergeCell ref="B16:D16"/>
    <mergeCell ref="H8:J8"/>
    <mergeCell ref="B27:D28"/>
    <mergeCell ref="D1:G1"/>
    <mergeCell ref="B17:D17"/>
    <mergeCell ref="H54:J54"/>
    <mergeCell ref="F54:G54"/>
    <mergeCell ref="B52:D52"/>
    <mergeCell ref="B53:D55"/>
    <mergeCell ref="H51:J51"/>
    <mergeCell ref="G55:J63"/>
    <mergeCell ref="B29:D29"/>
    <mergeCell ref="B32:D32"/>
    <mergeCell ref="B36:D36"/>
    <mergeCell ref="B18:D18"/>
    <mergeCell ref="B8:C8"/>
    <mergeCell ref="B9:C9"/>
    <mergeCell ref="H9:I9"/>
    <mergeCell ref="A4:B4"/>
  </mergeCells>
  <conditionalFormatting sqref="B29:D29">
    <cfRule type="expression" dxfId="20" priority="1">
      <formula>$B$27="Zwitsers (plus vermelding aantal ronden)"</formula>
    </cfRule>
    <cfRule type="expression" dxfId="19" priority="2">
      <formula>$B$27="Voorgeloot (plus vermelding aantal partijen)"</formula>
    </cfRule>
    <cfRule type="expression" dxfId="18" priority="19" stopIfTrue="1">
      <formula>$B$27="Anders, nl:"</formula>
    </cfRule>
  </conditionalFormatting>
  <conditionalFormatting sqref="B32:D32">
    <cfRule type="expression" dxfId="17" priority="18" stopIfTrue="1">
      <formula>$B$31="Anders, nl:"</formula>
    </cfRule>
  </conditionalFormatting>
  <conditionalFormatting sqref="H54:J54">
    <cfRule type="expression" dxfId="16" priority="17" stopIfTrue="1">
      <formula>$H$53="Nee"</formula>
    </cfRule>
  </conditionalFormatting>
  <conditionalFormatting sqref="F54:G54">
    <cfRule type="expression" dxfId="15" priority="16">
      <formula>$H$53="Nee"</formula>
    </cfRule>
  </conditionalFormatting>
  <conditionalFormatting sqref="B19:B23">
    <cfRule type="expression" dxfId="14" priority="15">
      <formula>$B$17="Meerdaags regionaal toernooi"</formula>
    </cfRule>
  </conditionalFormatting>
  <conditionalFormatting sqref="B19:B23">
    <cfRule type="expression" dxfId="13" priority="12">
      <formula>$B$17="Meerdaags promotietoernooi"</formula>
    </cfRule>
  </conditionalFormatting>
  <conditionalFormatting sqref="F19:F22">
    <cfRule type="expression" dxfId="12" priority="9">
      <formula>$B$17="Meerdaags regionaal toernooi"</formula>
    </cfRule>
  </conditionalFormatting>
  <conditionalFormatting sqref="F19:F22">
    <cfRule type="expression" dxfId="11" priority="8">
      <formula>$B$17="Meerdaags promotietoernooi"</formula>
    </cfRule>
  </conditionalFormatting>
  <pageMargins left="0.59055118110236227" right="0" top="1.5748031496062993" bottom="0" header="0.59055118110236227" footer="0.59055118110236227"/>
  <pageSetup paperSize="9" scale="90" orientation="portrait" r:id="rId1"/>
  <headerFooter alignWithMargins="0">
    <oddHeader xml:space="preserve">&amp;L&amp;G&amp;C&amp;"Verdana,Vet"&amp;12
&amp;R&amp;"Arial,Vet"&amp;12
</oddHead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'Keuzemenu''s'!$A$1:$A$3</xm:f>
          </x14:formula1>
          <xm:sqref>H53 D15 H26:H29 I38:I39</xm:sqref>
        </x14:dataValidation>
        <x14:dataValidation type="list" allowBlank="1" showInputMessage="1" showErrorMessage="1">
          <x14:formula1>
            <xm:f>'Keuzemenu''s'!$E$1:$E$7</xm:f>
          </x14:formula1>
          <xm:sqref>B31</xm:sqref>
        </x14:dataValidation>
        <x14:dataValidation type="list" allowBlank="1" showInputMessage="1" showErrorMessage="1">
          <x14:formula1>
            <xm:f>'Keuzemenu''s'!$F$1:$F$2</xm:f>
          </x14:formula1>
          <xm:sqref>B53:D55</xm:sqref>
        </x14:dataValidation>
        <x14:dataValidation type="list" allowBlank="1" showInputMessage="1" showErrorMessage="1">
          <x14:formula1>
            <xm:f>'Keuzemenu''s'!$R$1:$R$9</xm:f>
          </x14:formula1>
          <xm:sqref>B12</xm:sqref>
        </x14:dataValidation>
        <x14:dataValidation type="list" allowBlank="1" showInputMessage="1" showErrorMessage="1">
          <x14:formula1>
            <xm:f>'Keuzemenu''s'!$P$1:$P$5</xm:f>
          </x14:formula1>
          <xm:sqref>B17:D17</xm:sqref>
        </x14:dataValidation>
        <x14:dataValidation type="list" allowBlank="1" showInputMessage="1" showErrorMessage="1">
          <x14:formula1>
            <xm:f>'Keuzemenu''s'!$Q$1:$Q$5</xm:f>
          </x14:formula1>
          <xm:sqref>H54:J54</xm:sqref>
        </x14:dataValidation>
        <x14:dataValidation type="list" allowBlank="1" showInputMessage="1" showErrorMessage="1">
          <x14:formula1>
            <xm:f>'Keuzemenu''s'!$B$1:$B$8</xm:f>
          </x14:formula1>
          <xm:sqref>B25</xm:sqref>
        </x14:dataValidation>
        <x14:dataValidation type="list" allowBlank="1" showInputMessage="1" showErrorMessage="1">
          <x14:formula1>
            <xm:f>'Keuzemenu''s'!$C$1:$C$10</xm:f>
          </x14:formula1>
          <xm:sqref>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zoomScaleNormal="100" workbookViewId="0">
      <selection activeCell="I5" sqref="I5:K5"/>
    </sheetView>
  </sheetViews>
  <sheetFormatPr defaultColWidth="9.140625" defaultRowHeight="12.75" x14ac:dyDescent="0.2"/>
  <cols>
    <col min="1" max="1" width="9.140625" style="38"/>
    <col min="2" max="2" width="11.7109375" style="33" customWidth="1"/>
    <col min="3" max="3" width="10.85546875" style="38" customWidth="1"/>
    <col min="4" max="4" width="11.5703125" style="38" customWidth="1"/>
    <col min="5" max="5" width="4" style="38" customWidth="1"/>
    <col min="6" max="6" width="0.85546875" style="39" customWidth="1"/>
    <col min="7" max="8" width="9.140625" style="38"/>
    <col min="9" max="9" width="10.5703125" style="38" customWidth="1"/>
    <col min="10" max="10" width="9.140625" style="38"/>
    <col min="11" max="11" width="14.140625" style="38" customWidth="1"/>
    <col min="12" max="12" width="2.7109375" style="38" customWidth="1"/>
    <col min="13" max="16" width="9.140625" style="1"/>
    <col min="17" max="16384" width="9.140625" style="38"/>
  </cols>
  <sheetData>
    <row r="1" spans="1:16" x14ac:dyDescent="0.2">
      <c r="A1" s="36" t="s">
        <v>98</v>
      </c>
      <c r="F1" s="39" t="s">
        <v>1</v>
      </c>
      <c r="G1" s="40"/>
      <c r="H1" s="40"/>
      <c r="I1" s="40"/>
      <c r="J1" s="88" t="str">
        <f>'1. Aanvraagfomulier'!H1</f>
        <v>Versie 1.12 - Oktober 2019</v>
      </c>
      <c r="M1" s="38"/>
      <c r="N1" s="38"/>
      <c r="O1" s="38"/>
      <c r="P1" s="38"/>
    </row>
    <row r="2" spans="1:16" ht="10.5" x14ac:dyDescent="0.15">
      <c r="A2" s="38" t="s">
        <v>148</v>
      </c>
      <c r="G2" s="40"/>
      <c r="H2" s="40"/>
      <c r="I2" s="40"/>
      <c r="J2" s="88"/>
      <c r="M2" s="38"/>
      <c r="N2" s="38"/>
      <c r="O2" s="38"/>
      <c r="P2" s="38"/>
    </row>
    <row r="3" spans="1:16" ht="12" customHeight="1" x14ac:dyDescent="0.15">
      <c r="F3" s="39" t="s">
        <v>2</v>
      </c>
      <c r="M3" s="38"/>
      <c r="N3" s="38"/>
      <c r="O3" s="38"/>
      <c r="P3" s="38"/>
    </row>
    <row r="4" spans="1:16" ht="10.5" x14ac:dyDescent="0.15">
      <c r="A4" s="161" t="s">
        <v>96</v>
      </c>
      <c r="B4" s="162"/>
      <c r="F4" s="39" t="s">
        <v>3</v>
      </c>
      <c r="G4" s="158" t="s">
        <v>10</v>
      </c>
      <c r="H4" s="163"/>
      <c r="I4" s="163"/>
      <c r="J4" s="164"/>
      <c r="M4" s="38"/>
      <c r="N4" s="38"/>
      <c r="O4" s="38"/>
      <c r="P4" s="38"/>
    </row>
    <row r="5" spans="1:16" ht="10.5" x14ac:dyDescent="0.15">
      <c r="A5" s="11" t="s">
        <v>4</v>
      </c>
      <c r="B5" s="42"/>
      <c r="C5" s="69" t="str">
        <f>IF('1. Aanvraagfomulier'!B5="","",'1. Aanvraagfomulier'!B5)</f>
        <v/>
      </c>
      <c r="G5" s="15" t="s">
        <v>11</v>
      </c>
      <c r="H5" s="43"/>
      <c r="I5" s="236" t="str">
        <f>IF('1. Aanvraagfomulier'!H5="","",'1. Aanvraagfomulier'!H5)</f>
        <v/>
      </c>
      <c r="J5" s="237"/>
      <c r="K5" s="238"/>
      <c r="M5" s="38"/>
      <c r="N5" s="38"/>
      <c r="O5" s="38"/>
      <c r="P5" s="38"/>
    </row>
    <row r="6" spans="1:16" ht="10.5" x14ac:dyDescent="0.15">
      <c r="A6" s="11" t="s">
        <v>5</v>
      </c>
      <c r="B6" s="42"/>
      <c r="C6" s="67" t="str">
        <f>IF('1. Aanvraagfomulier'!B6="","",'1. Aanvraagfomulier'!B6)</f>
        <v/>
      </c>
      <c r="D6" s="68"/>
      <c r="E6" s="43"/>
      <c r="F6" s="39" t="s">
        <v>1</v>
      </c>
      <c r="G6" s="41" t="s">
        <v>12</v>
      </c>
      <c r="H6" s="43"/>
      <c r="I6" s="236" t="str">
        <f>IF('1. Aanvraagfomulier'!H6="","",'1. Aanvraagfomulier'!H6)</f>
        <v/>
      </c>
      <c r="J6" s="237"/>
      <c r="K6" s="238"/>
      <c r="M6" s="38"/>
      <c r="N6" s="38"/>
      <c r="O6" s="38"/>
      <c r="P6" s="38"/>
    </row>
    <row r="7" spans="1:16" ht="10.5" x14ac:dyDescent="0.15">
      <c r="A7" s="64" t="s">
        <v>6</v>
      </c>
      <c r="B7" s="65"/>
      <c r="C7" s="269" t="str">
        <f>IF('1. Aanvraagfomulier'!B7="","",'1. Aanvraagfomulier'!B7)</f>
        <v/>
      </c>
      <c r="D7" s="237"/>
      <c r="E7" s="238"/>
      <c r="F7" s="39" t="s">
        <v>87</v>
      </c>
      <c r="G7" s="41" t="s">
        <v>13</v>
      </c>
      <c r="H7" s="43"/>
      <c r="I7" s="72" t="str">
        <f>IF('1. Aanvraagfomulier'!H7="","",'1. Aanvraagfomulier'!H7)</f>
        <v/>
      </c>
      <c r="M7" s="38"/>
      <c r="N7" s="38"/>
      <c r="O7" s="38"/>
      <c r="P7" s="38"/>
    </row>
    <row r="8" spans="1:16" ht="10.5" x14ac:dyDescent="0.15">
      <c r="A8" s="66" t="s">
        <v>7</v>
      </c>
      <c r="B8" s="42"/>
      <c r="C8" s="108" t="str">
        <f>IF('1. Aanvraagfomulier'!B8="","",'1. Aanvraagfomulier'!B8)</f>
        <v/>
      </c>
      <c r="F8" s="39" t="s">
        <v>94</v>
      </c>
      <c r="G8" s="61" t="s">
        <v>14</v>
      </c>
      <c r="H8" s="73"/>
      <c r="I8" s="74" t="str">
        <f>IF('1. Aanvraagfomulier'!H8="","",'1. Aanvraagfomulier'!H8)</f>
        <v/>
      </c>
      <c r="J8" s="56"/>
      <c r="K8" s="43"/>
      <c r="M8" s="38"/>
      <c r="N8" s="38"/>
      <c r="O8" s="38"/>
      <c r="P8" s="38"/>
    </row>
    <row r="9" spans="1:16" ht="10.5" x14ac:dyDescent="0.15">
      <c r="A9" s="66" t="s">
        <v>8</v>
      </c>
      <c r="B9" s="42"/>
      <c r="C9" s="108" t="str">
        <f>IF('1. Aanvraagfomulier'!B9="","",'1. Aanvraagfomulier'!B9)</f>
        <v/>
      </c>
      <c r="G9" s="24" t="s">
        <v>15</v>
      </c>
      <c r="H9" s="19"/>
      <c r="I9" s="270" t="str">
        <f>IF('1. Aanvraagfomulier'!H9="","",'1. Aanvraagfomulier'!H9)</f>
        <v/>
      </c>
      <c r="J9" s="271"/>
      <c r="M9" s="38"/>
      <c r="N9" s="38"/>
      <c r="O9" s="38"/>
      <c r="P9" s="38"/>
    </row>
    <row r="10" spans="1:16" ht="10.5" x14ac:dyDescent="0.15">
      <c r="A10" s="66" t="s">
        <v>9</v>
      </c>
      <c r="B10" s="90"/>
      <c r="C10" s="75" t="str">
        <f>IF('1. Aanvraagfomulier'!B10="","",'1. Aanvraagfomulier'!B10)</f>
        <v/>
      </c>
      <c r="D10" s="55"/>
      <c r="E10" s="55"/>
      <c r="F10" s="91"/>
      <c r="G10" s="56"/>
      <c r="H10" s="43"/>
      <c r="M10" s="38"/>
      <c r="N10" s="38"/>
      <c r="O10" s="38"/>
      <c r="P10" s="38"/>
    </row>
    <row r="11" spans="1:16" ht="10.5" x14ac:dyDescent="0.15">
      <c r="A11" s="4"/>
      <c r="B11" s="45"/>
      <c r="C11" s="92"/>
      <c r="G11" s="3"/>
      <c r="H11" s="3"/>
      <c r="I11" s="3"/>
      <c r="M11" s="38"/>
      <c r="N11" s="38"/>
      <c r="O11" s="38"/>
      <c r="P11" s="38"/>
    </row>
    <row r="12" spans="1:16" ht="10.5" x14ac:dyDescent="0.15">
      <c r="A12" s="158" t="s">
        <v>97</v>
      </c>
      <c r="B12" s="159"/>
      <c r="C12" s="160"/>
      <c r="G12" s="3"/>
      <c r="K12" s="93"/>
      <c r="M12" s="38"/>
      <c r="N12" s="38"/>
      <c r="O12" s="38"/>
      <c r="P12" s="38"/>
    </row>
    <row r="13" spans="1:16" ht="10.5" x14ac:dyDescent="0.15">
      <c r="A13" s="70" t="s">
        <v>38</v>
      </c>
      <c r="B13" s="272"/>
      <c r="C13" s="273"/>
      <c r="D13" s="273"/>
      <c r="E13" s="274"/>
      <c r="G13" s="71"/>
      <c r="M13" s="38"/>
      <c r="N13" s="38"/>
      <c r="O13" s="38"/>
      <c r="P13" s="38"/>
    </row>
    <row r="14" spans="1:16" ht="10.5" x14ac:dyDescent="0.15">
      <c r="A14" s="44" t="s">
        <v>83</v>
      </c>
      <c r="B14" s="76"/>
      <c r="C14" s="94"/>
      <c r="G14" s="278"/>
      <c r="H14" s="278"/>
      <c r="I14" s="278"/>
      <c r="J14" s="278"/>
      <c r="K14" s="278"/>
      <c r="M14" s="38"/>
      <c r="N14" s="38"/>
      <c r="O14" s="38"/>
      <c r="P14" s="38"/>
    </row>
    <row r="15" spans="1:16" ht="10.5" x14ac:dyDescent="0.15">
      <c r="A15" s="41" t="s">
        <v>9</v>
      </c>
      <c r="B15" s="275"/>
      <c r="C15" s="276"/>
      <c r="D15" s="276"/>
      <c r="E15" s="277"/>
      <c r="G15" s="242"/>
      <c r="H15" s="242"/>
      <c r="I15" s="242"/>
      <c r="J15" s="242"/>
      <c r="K15" s="242"/>
      <c r="M15" s="38"/>
      <c r="N15" s="38"/>
      <c r="O15" s="38"/>
      <c r="P15" s="38"/>
    </row>
    <row r="16" spans="1:16" ht="10.5" x14ac:dyDescent="0.15">
      <c r="B16" s="45"/>
      <c r="G16" s="242"/>
      <c r="H16" s="242"/>
      <c r="I16" s="242"/>
      <c r="J16" s="242"/>
      <c r="K16" s="242"/>
      <c r="M16" s="38"/>
      <c r="N16" s="38"/>
      <c r="O16" s="38"/>
      <c r="P16" s="38"/>
    </row>
    <row r="17" spans="1:16" ht="10.5" x14ac:dyDescent="0.15">
      <c r="A17" s="37" t="s">
        <v>184</v>
      </c>
      <c r="B17" s="45"/>
      <c r="M17" s="38"/>
      <c r="N17" s="38"/>
      <c r="O17" s="38"/>
      <c r="P17" s="38"/>
    </row>
    <row r="18" spans="1:16" ht="6" customHeight="1" x14ac:dyDescent="0.15">
      <c r="A18" s="37"/>
      <c r="B18" s="45"/>
      <c r="M18" s="38"/>
      <c r="N18" s="38"/>
      <c r="O18" s="38"/>
      <c r="P18" s="38"/>
    </row>
    <row r="19" spans="1:16" ht="10.5" x14ac:dyDescent="0.15">
      <c r="A19" s="58" t="s">
        <v>82</v>
      </c>
      <c r="B19" s="79"/>
      <c r="C19" s="60"/>
      <c r="M19" s="38"/>
      <c r="N19" s="38"/>
      <c r="O19" s="38"/>
      <c r="P19" s="38"/>
    </row>
    <row r="20" spans="1:16" ht="10.5" x14ac:dyDescent="0.15">
      <c r="A20" s="46" t="s">
        <v>81</v>
      </c>
      <c r="B20" s="47"/>
      <c r="C20" s="43"/>
      <c r="D20" s="77" t="s">
        <v>1</v>
      </c>
      <c r="G20" s="41" t="s">
        <v>79</v>
      </c>
      <c r="H20" s="43"/>
      <c r="I20" s="78"/>
      <c r="M20" s="38"/>
      <c r="N20" s="38"/>
      <c r="O20" s="38"/>
      <c r="P20" s="38"/>
    </row>
    <row r="21" spans="1:16" ht="10.5" x14ac:dyDescent="0.15">
      <c r="A21" s="46" t="s">
        <v>80</v>
      </c>
      <c r="B21" s="47"/>
      <c r="C21" s="43"/>
      <c r="D21" s="77" t="s">
        <v>1</v>
      </c>
      <c r="G21" s="41" t="s">
        <v>79</v>
      </c>
      <c r="H21" s="43"/>
      <c r="I21" s="78"/>
      <c r="M21" s="38"/>
      <c r="N21" s="38"/>
      <c r="O21" s="38"/>
      <c r="P21" s="38"/>
    </row>
    <row r="22" spans="1:16" ht="10.5" x14ac:dyDescent="0.15">
      <c r="A22" s="48"/>
      <c r="B22" s="49"/>
      <c r="M22" s="38"/>
      <c r="N22" s="38"/>
      <c r="O22" s="38"/>
      <c r="P22" s="38"/>
    </row>
    <row r="23" spans="1:16" ht="10.5" x14ac:dyDescent="0.15">
      <c r="A23" s="48"/>
      <c r="B23" s="49"/>
      <c r="C23" s="80" t="s">
        <v>55</v>
      </c>
      <c r="D23" s="80" t="s">
        <v>54</v>
      </c>
      <c r="G23" s="81" t="s">
        <v>53</v>
      </c>
      <c r="H23" s="82"/>
      <c r="M23" s="38"/>
      <c r="N23" s="38"/>
      <c r="O23" s="38"/>
      <c r="P23" s="38"/>
    </row>
    <row r="24" spans="1:16" ht="10.5" x14ac:dyDescent="0.15">
      <c r="A24" s="46" t="s">
        <v>78</v>
      </c>
      <c r="B24" s="50"/>
      <c r="C24" s="85" t="s">
        <v>1</v>
      </c>
      <c r="D24" s="77" t="s">
        <v>1</v>
      </c>
      <c r="F24" s="39" t="s">
        <v>1</v>
      </c>
      <c r="G24" s="236"/>
      <c r="H24" s="237"/>
      <c r="I24" s="237"/>
      <c r="J24" s="237"/>
      <c r="K24" s="238"/>
      <c r="M24" s="38"/>
      <c r="N24" s="38"/>
      <c r="O24" s="38"/>
      <c r="P24" s="38"/>
    </row>
    <row r="25" spans="1:16" ht="10.5" x14ac:dyDescent="0.15">
      <c r="A25" s="46" t="s">
        <v>77</v>
      </c>
      <c r="B25" s="50"/>
      <c r="C25" s="85" t="s">
        <v>1</v>
      </c>
      <c r="D25" s="34"/>
      <c r="F25" s="39" t="s">
        <v>76</v>
      </c>
      <c r="G25" s="236"/>
      <c r="H25" s="237"/>
      <c r="I25" s="237"/>
      <c r="J25" s="237"/>
      <c r="K25" s="238"/>
      <c r="M25" s="38"/>
      <c r="N25" s="38"/>
      <c r="O25" s="38"/>
      <c r="P25" s="38"/>
    </row>
    <row r="26" spans="1:16" ht="10.5" x14ac:dyDescent="0.15">
      <c r="A26" s="46" t="s">
        <v>75</v>
      </c>
      <c r="B26" s="50"/>
      <c r="C26" s="85" t="s">
        <v>1</v>
      </c>
      <c r="D26" s="34"/>
      <c r="F26" s="39" t="s">
        <v>74</v>
      </c>
      <c r="G26" s="236"/>
      <c r="H26" s="237"/>
      <c r="I26" s="237"/>
      <c r="J26" s="237"/>
      <c r="K26" s="238"/>
      <c r="M26" s="38"/>
      <c r="N26" s="38"/>
      <c r="O26" s="38"/>
      <c r="P26" s="38"/>
    </row>
    <row r="27" spans="1:16" ht="10.5" x14ac:dyDescent="0.15">
      <c r="A27" s="46" t="s">
        <v>73</v>
      </c>
      <c r="B27" s="50"/>
      <c r="C27" s="85" t="s">
        <v>1</v>
      </c>
      <c r="D27" s="34"/>
      <c r="F27" s="39" t="s">
        <v>72</v>
      </c>
      <c r="G27" s="236"/>
      <c r="H27" s="237"/>
      <c r="I27" s="237"/>
      <c r="J27" s="237"/>
      <c r="K27" s="238"/>
      <c r="M27" s="38"/>
      <c r="N27" s="38"/>
      <c r="O27" s="38"/>
      <c r="P27" s="38"/>
    </row>
    <row r="28" spans="1:16" ht="10.5" x14ac:dyDescent="0.15">
      <c r="A28" s="46" t="s">
        <v>71</v>
      </c>
      <c r="B28" s="50"/>
      <c r="C28" s="85" t="s">
        <v>1</v>
      </c>
      <c r="D28" s="34"/>
      <c r="F28" s="39" t="s">
        <v>70</v>
      </c>
      <c r="G28" s="236"/>
      <c r="H28" s="237"/>
      <c r="I28" s="237"/>
      <c r="J28" s="237"/>
      <c r="K28" s="238"/>
      <c r="M28" s="38"/>
      <c r="N28" s="38"/>
      <c r="O28" s="38"/>
      <c r="P28" s="38"/>
    </row>
    <row r="29" spans="1:16" ht="10.5" x14ac:dyDescent="0.15">
      <c r="A29" s="46" t="s">
        <v>69</v>
      </c>
      <c r="B29" s="51"/>
      <c r="C29" s="85" t="s">
        <v>1</v>
      </c>
      <c r="D29" s="86" t="s">
        <v>64</v>
      </c>
      <c r="F29" s="39" t="s">
        <v>68</v>
      </c>
      <c r="G29" s="236"/>
      <c r="H29" s="237"/>
      <c r="I29" s="237"/>
      <c r="J29" s="237"/>
      <c r="K29" s="238"/>
      <c r="M29" s="38"/>
      <c r="N29" s="38"/>
      <c r="O29" s="38"/>
      <c r="P29" s="38"/>
    </row>
    <row r="30" spans="1:16" ht="10.5" x14ac:dyDescent="0.15">
      <c r="A30" s="46" t="s">
        <v>67</v>
      </c>
      <c r="B30" s="50"/>
      <c r="C30" s="85" t="s">
        <v>1</v>
      </c>
      <c r="D30" s="34"/>
      <c r="F30" s="39" t="s">
        <v>66</v>
      </c>
      <c r="G30" s="236"/>
      <c r="H30" s="237"/>
      <c r="I30" s="237"/>
      <c r="J30" s="237"/>
      <c r="K30" s="238"/>
      <c r="M30" s="38"/>
      <c r="N30" s="38"/>
      <c r="O30" s="38"/>
      <c r="P30" s="38"/>
    </row>
    <row r="31" spans="1:16" ht="10.5" x14ac:dyDescent="0.15">
      <c r="A31" s="46" t="s">
        <v>65</v>
      </c>
      <c r="B31" s="50"/>
      <c r="C31" s="85" t="s">
        <v>1</v>
      </c>
      <c r="D31" s="86" t="s">
        <v>64</v>
      </c>
      <c r="F31" s="39" t="s">
        <v>63</v>
      </c>
      <c r="G31" s="236"/>
      <c r="H31" s="237"/>
      <c r="I31" s="237"/>
      <c r="J31" s="237"/>
      <c r="K31" s="238"/>
      <c r="M31" s="38"/>
      <c r="N31" s="38"/>
      <c r="O31" s="38"/>
      <c r="P31" s="38"/>
    </row>
    <row r="32" spans="1:16" ht="10.5" x14ac:dyDescent="0.15">
      <c r="A32" s="46" t="s">
        <v>62</v>
      </c>
      <c r="B32" s="51"/>
      <c r="C32" s="85" t="s">
        <v>1</v>
      </c>
      <c r="D32" s="34"/>
      <c r="F32" s="39" t="s">
        <v>61</v>
      </c>
      <c r="G32" s="236"/>
      <c r="H32" s="237"/>
      <c r="I32" s="237"/>
      <c r="J32" s="237"/>
      <c r="K32" s="238"/>
      <c r="M32" s="38"/>
      <c r="N32" s="38"/>
      <c r="O32" s="38"/>
      <c r="P32" s="38"/>
    </row>
    <row r="33" spans="1:16" ht="10.5" x14ac:dyDescent="0.15">
      <c r="A33" s="46" t="s">
        <v>60</v>
      </c>
      <c r="B33" s="51"/>
      <c r="C33" s="85" t="s">
        <v>1</v>
      </c>
      <c r="D33" s="34"/>
      <c r="E33" s="34"/>
      <c r="F33" s="38"/>
      <c r="G33" s="236"/>
      <c r="H33" s="237"/>
      <c r="I33" s="237"/>
      <c r="J33" s="237"/>
      <c r="K33" s="238"/>
      <c r="M33" s="38"/>
      <c r="N33" s="38"/>
      <c r="O33" s="38"/>
      <c r="P33" s="38"/>
    </row>
    <row r="34" spans="1:16" ht="10.5" x14ac:dyDescent="0.15">
      <c r="A34" s="46" t="s">
        <v>59</v>
      </c>
      <c r="B34" s="51"/>
      <c r="C34" s="85" t="s">
        <v>1</v>
      </c>
      <c r="D34" s="34"/>
      <c r="E34" s="34"/>
      <c r="F34" s="38"/>
      <c r="G34" s="236"/>
      <c r="H34" s="237"/>
      <c r="I34" s="237"/>
      <c r="J34" s="237"/>
      <c r="K34" s="238"/>
      <c r="M34" s="38"/>
      <c r="N34" s="38"/>
      <c r="O34" s="38"/>
      <c r="P34" s="38"/>
    </row>
    <row r="35" spans="1:16" ht="10.5" x14ac:dyDescent="0.15">
      <c r="A35" s="46" t="s">
        <v>58</v>
      </c>
      <c r="B35" s="51"/>
      <c r="C35" s="85" t="s">
        <v>1</v>
      </c>
      <c r="D35" s="34"/>
      <c r="E35" s="34"/>
      <c r="F35" s="38"/>
      <c r="G35" s="236"/>
      <c r="H35" s="237"/>
      <c r="I35" s="237"/>
      <c r="J35" s="237"/>
      <c r="K35" s="238"/>
      <c r="M35" s="38"/>
      <c r="N35" s="38"/>
      <c r="O35" s="38"/>
      <c r="P35" s="38"/>
    </row>
    <row r="36" spans="1:16" ht="10.5" x14ac:dyDescent="0.15">
      <c r="A36" s="46" t="s">
        <v>57</v>
      </c>
      <c r="B36" s="51"/>
      <c r="C36" s="85" t="s">
        <v>1</v>
      </c>
      <c r="D36" s="34"/>
      <c r="E36" s="34"/>
      <c r="F36" s="38"/>
      <c r="G36" s="236"/>
      <c r="H36" s="237"/>
      <c r="I36" s="237"/>
      <c r="J36" s="237"/>
      <c r="K36" s="238"/>
      <c r="M36" s="38"/>
      <c r="N36" s="38"/>
      <c r="O36" s="38"/>
      <c r="P36" s="38"/>
    </row>
    <row r="37" spans="1:16" ht="10.5" x14ac:dyDescent="0.15">
      <c r="A37" s="46" t="s">
        <v>93</v>
      </c>
      <c r="B37" s="52"/>
      <c r="C37" s="53"/>
      <c r="D37" s="85" t="s">
        <v>1</v>
      </c>
      <c r="E37" s="95"/>
      <c r="F37" s="38"/>
      <c r="G37" s="236"/>
      <c r="H37" s="237"/>
      <c r="I37" s="237"/>
      <c r="J37" s="237"/>
      <c r="K37" s="238"/>
      <c r="M37" s="38"/>
      <c r="N37" s="38"/>
      <c r="O37" s="38"/>
      <c r="P37" s="38"/>
    </row>
    <row r="38" spans="1:16" ht="10.5" x14ac:dyDescent="0.15">
      <c r="B38" s="54"/>
      <c r="C38" s="48"/>
      <c r="M38" s="38"/>
      <c r="N38" s="38"/>
      <c r="O38" s="38"/>
      <c r="P38" s="38"/>
    </row>
    <row r="39" spans="1:16" ht="10.5" x14ac:dyDescent="0.15">
      <c r="A39" s="58" t="s">
        <v>56</v>
      </c>
      <c r="B39" s="83"/>
      <c r="C39" s="60"/>
      <c r="G39" s="80" t="s">
        <v>55</v>
      </c>
      <c r="H39" s="80" t="s">
        <v>54</v>
      </c>
      <c r="I39" s="81" t="s">
        <v>53</v>
      </c>
      <c r="J39" s="84"/>
      <c r="K39" s="82"/>
      <c r="M39" s="38"/>
      <c r="N39" s="38"/>
      <c r="O39" s="38"/>
      <c r="P39" s="38"/>
    </row>
    <row r="40" spans="1:16" ht="10.5" x14ac:dyDescent="0.15">
      <c r="A40" s="46" t="s">
        <v>52</v>
      </c>
      <c r="B40" s="52"/>
      <c r="C40" s="55"/>
      <c r="D40" s="56"/>
      <c r="E40" s="43"/>
      <c r="G40" s="85" t="s">
        <v>1</v>
      </c>
      <c r="H40" s="77" t="s">
        <v>1</v>
      </c>
      <c r="I40" s="236"/>
      <c r="J40" s="237"/>
      <c r="K40" s="238"/>
      <c r="M40" s="38"/>
      <c r="N40" s="38"/>
      <c r="O40" s="38"/>
      <c r="P40" s="38"/>
    </row>
    <row r="41" spans="1:16" ht="10.5" x14ac:dyDescent="0.15">
      <c r="A41" s="46" t="s">
        <v>51</v>
      </c>
      <c r="B41" s="52"/>
      <c r="C41" s="55"/>
      <c r="D41" s="56"/>
      <c r="E41" s="43"/>
      <c r="G41" s="85" t="s">
        <v>1</v>
      </c>
      <c r="H41" s="77" t="s">
        <v>1</v>
      </c>
      <c r="I41" s="236"/>
      <c r="J41" s="237"/>
      <c r="K41" s="238"/>
      <c r="M41" s="38"/>
      <c r="N41" s="38"/>
      <c r="O41" s="38"/>
      <c r="P41" s="38"/>
    </row>
    <row r="42" spans="1:16" ht="10.5" x14ac:dyDescent="0.15">
      <c r="A42" s="46" t="s">
        <v>50</v>
      </c>
      <c r="B42" s="52"/>
      <c r="C42" s="55"/>
      <c r="D42" s="56"/>
      <c r="E42" s="43"/>
      <c r="G42" s="85" t="s">
        <v>1</v>
      </c>
      <c r="H42" s="87" t="s">
        <v>47</v>
      </c>
      <c r="I42" s="236"/>
      <c r="J42" s="237"/>
      <c r="K42" s="238"/>
      <c r="M42" s="38"/>
      <c r="N42" s="38"/>
      <c r="O42" s="38"/>
      <c r="P42" s="38"/>
    </row>
    <row r="43" spans="1:16" ht="10.5" x14ac:dyDescent="0.15">
      <c r="A43" s="46" t="s">
        <v>49</v>
      </c>
      <c r="B43" s="52"/>
      <c r="C43" s="55"/>
      <c r="D43" s="56"/>
      <c r="E43" s="43"/>
      <c r="G43" s="85" t="s">
        <v>1</v>
      </c>
      <c r="H43" s="87" t="s">
        <v>47</v>
      </c>
      <c r="I43" s="236"/>
      <c r="J43" s="237"/>
      <c r="K43" s="238"/>
      <c r="M43" s="38"/>
      <c r="N43" s="38"/>
      <c r="O43" s="38"/>
      <c r="P43" s="38"/>
    </row>
    <row r="44" spans="1:16" ht="10.5" x14ac:dyDescent="0.15">
      <c r="A44" s="46" t="s">
        <v>48</v>
      </c>
      <c r="B44" s="52"/>
      <c r="C44" s="55"/>
      <c r="D44" s="56"/>
      <c r="E44" s="43"/>
      <c r="G44" s="85" t="s">
        <v>1</v>
      </c>
      <c r="H44" s="87" t="s">
        <v>47</v>
      </c>
      <c r="I44" s="236"/>
      <c r="J44" s="237"/>
      <c r="K44" s="238"/>
      <c r="M44" s="38"/>
      <c r="N44" s="38"/>
      <c r="O44" s="38"/>
      <c r="P44" s="38"/>
    </row>
    <row r="45" spans="1:16" ht="10.5" x14ac:dyDescent="0.15">
      <c r="A45" s="46" t="s">
        <v>46</v>
      </c>
      <c r="B45" s="57"/>
      <c r="C45" s="56"/>
      <c r="D45" s="56"/>
      <c r="E45" s="43"/>
      <c r="G45" s="85" t="s">
        <v>1</v>
      </c>
      <c r="H45" s="86"/>
      <c r="I45" s="236"/>
      <c r="J45" s="237"/>
      <c r="K45" s="238"/>
      <c r="M45" s="38"/>
      <c r="N45" s="38"/>
      <c r="O45" s="38"/>
      <c r="P45" s="38"/>
    </row>
    <row r="46" spans="1:16" ht="10.5" x14ac:dyDescent="0.15">
      <c r="M46" s="38"/>
      <c r="N46" s="38"/>
      <c r="O46" s="38"/>
      <c r="P46" s="38"/>
    </row>
    <row r="47" spans="1:16" ht="10.5" x14ac:dyDescent="0.15">
      <c r="A47" s="239" t="s">
        <v>95</v>
      </c>
      <c r="B47" s="240"/>
      <c r="C47" s="240"/>
      <c r="D47" s="240"/>
      <c r="E47" s="240"/>
      <c r="F47" s="240"/>
      <c r="G47" s="240"/>
      <c r="H47" s="240"/>
      <c r="I47" s="240"/>
      <c r="J47" s="240"/>
      <c r="K47" s="241"/>
      <c r="M47" s="38"/>
      <c r="N47" s="38"/>
      <c r="O47" s="38"/>
      <c r="P47" s="38"/>
    </row>
    <row r="48" spans="1:16" ht="10.5" x14ac:dyDescent="0.15">
      <c r="A48" s="255"/>
      <c r="B48" s="256"/>
      <c r="C48" s="256"/>
      <c r="D48" s="256"/>
      <c r="E48" s="256"/>
      <c r="F48" s="256"/>
      <c r="G48" s="256"/>
      <c r="H48" s="256"/>
      <c r="I48" s="256"/>
      <c r="J48" s="256"/>
      <c r="K48" s="257"/>
      <c r="M48" s="38"/>
      <c r="N48" s="38"/>
      <c r="O48" s="38"/>
      <c r="P48" s="38"/>
    </row>
    <row r="49" spans="1:16" ht="10.5" x14ac:dyDescent="0.15">
      <c r="A49" s="258"/>
      <c r="B49" s="259"/>
      <c r="C49" s="259"/>
      <c r="D49" s="259"/>
      <c r="E49" s="259"/>
      <c r="F49" s="259"/>
      <c r="G49" s="259"/>
      <c r="H49" s="259"/>
      <c r="I49" s="259"/>
      <c r="J49" s="259"/>
      <c r="K49" s="260"/>
      <c r="M49" s="38"/>
      <c r="N49" s="38"/>
      <c r="O49" s="38"/>
      <c r="P49" s="38"/>
    </row>
    <row r="50" spans="1:16" ht="10.5" x14ac:dyDescent="0.15">
      <c r="A50" s="258"/>
      <c r="B50" s="259"/>
      <c r="C50" s="259"/>
      <c r="D50" s="259"/>
      <c r="E50" s="259"/>
      <c r="F50" s="259"/>
      <c r="G50" s="259"/>
      <c r="H50" s="259"/>
      <c r="I50" s="259"/>
      <c r="J50" s="259"/>
      <c r="K50" s="260"/>
      <c r="M50" s="38"/>
      <c r="N50" s="38"/>
      <c r="O50" s="38"/>
      <c r="P50" s="38"/>
    </row>
    <row r="51" spans="1:16" ht="10.5" x14ac:dyDescent="0.15">
      <c r="A51" s="261"/>
      <c r="B51" s="262"/>
      <c r="C51" s="262"/>
      <c r="D51" s="262"/>
      <c r="E51" s="262"/>
      <c r="F51" s="262"/>
      <c r="G51" s="262"/>
      <c r="H51" s="262"/>
      <c r="I51" s="262"/>
      <c r="J51" s="262"/>
      <c r="K51" s="263"/>
      <c r="M51" s="38"/>
      <c r="N51" s="38"/>
      <c r="O51" s="38"/>
      <c r="P51" s="38"/>
    </row>
    <row r="52" spans="1:16" ht="10.5" x14ac:dyDescent="0.15">
      <c r="M52" s="38"/>
      <c r="N52" s="38"/>
      <c r="O52" s="38"/>
      <c r="P52" s="38"/>
    </row>
    <row r="53" spans="1:16" ht="10.5" x14ac:dyDescent="0.15">
      <c r="A53" s="266" t="s">
        <v>183</v>
      </c>
      <c r="B53" s="267"/>
      <c r="C53" s="267"/>
      <c r="D53" s="268"/>
      <c r="M53" s="38"/>
      <c r="N53" s="38"/>
      <c r="O53" s="38"/>
      <c r="P53" s="38"/>
    </row>
    <row r="54" spans="1:16" ht="10.5" x14ac:dyDescent="0.15">
      <c r="A54" s="41" t="s">
        <v>45</v>
      </c>
      <c r="B54" s="42"/>
      <c r="C54" s="253"/>
      <c r="D54" s="254"/>
      <c r="E54" s="35" t="s">
        <v>44</v>
      </c>
      <c r="F54" s="38"/>
      <c r="M54" s="38"/>
      <c r="N54" s="38"/>
      <c r="O54" s="38"/>
      <c r="P54" s="38"/>
    </row>
    <row r="55" spans="1:16" ht="10.5" x14ac:dyDescent="0.15">
      <c r="A55" s="41" t="s">
        <v>40</v>
      </c>
      <c r="B55" s="89"/>
      <c r="C55" s="264"/>
      <c r="D55" s="265"/>
      <c r="M55" s="38"/>
      <c r="N55" s="38"/>
      <c r="O55" s="38"/>
      <c r="P55" s="38"/>
    </row>
    <row r="56" spans="1:16" ht="10.5" x14ac:dyDescent="0.15">
      <c r="A56" s="243" t="s">
        <v>99</v>
      </c>
      <c r="B56" s="244"/>
      <c r="C56" s="247" t="s">
        <v>182</v>
      </c>
      <c r="D56" s="248"/>
      <c r="M56" s="38"/>
      <c r="N56" s="38"/>
      <c r="O56" s="38"/>
      <c r="P56" s="38"/>
    </row>
    <row r="57" spans="1:16" ht="10.5" x14ac:dyDescent="0.15">
      <c r="A57" s="245"/>
      <c r="B57" s="246"/>
      <c r="C57" s="249"/>
      <c r="D57" s="250"/>
      <c r="M57" s="38"/>
      <c r="N57" s="38"/>
      <c r="O57" s="38"/>
      <c r="P57" s="38"/>
    </row>
    <row r="58" spans="1:16" ht="10.5" x14ac:dyDescent="0.15">
      <c r="B58" s="38"/>
      <c r="C58" s="249"/>
      <c r="D58" s="250"/>
      <c r="M58" s="38"/>
      <c r="N58" s="38"/>
      <c r="O58" s="38"/>
      <c r="P58" s="38"/>
    </row>
    <row r="59" spans="1:16" ht="10.5" x14ac:dyDescent="0.15">
      <c r="B59" s="38"/>
      <c r="C59" s="251"/>
      <c r="D59" s="252"/>
      <c r="M59" s="38"/>
      <c r="N59" s="38"/>
      <c r="O59" s="38"/>
      <c r="P59" s="38"/>
    </row>
    <row r="60" spans="1:16" ht="10.5" x14ac:dyDescent="0.15">
      <c r="M60" s="38"/>
      <c r="N60" s="38"/>
      <c r="O60" s="38"/>
      <c r="P60" s="38"/>
    </row>
    <row r="61" spans="1:16" ht="10.5" x14ac:dyDescent="0.15">
      <c r="M61" s="38"/>
      <c r="N61" s="38"/>
      <c r="O61" s="38"/>
      <c r="P61" s="38"/>
    </row>
    <row r="62" spans="1:16" ht="10.5" x14ac:dyDescent="0.15">
      <c r="M62" s="38"/>
      <c r="N62" s="38"/>
      <c r="O62" s="38"/>
      <c r="P62" s="38"/>
    </row>
    <row r="63" spans="1:16" ht="10.5" x14ac:dyDescent="0.15">
      <c r="B63" s="38"/>
      <c r="F63" s="38"/>
      <c r="M63" s="38"/>
      <c r="N63" s="38"/>
      <c r="O63" s="38"/>
      <c r="P63" s="38"/>
    </row>
    <row r="64" spans="1:16" ht="10.5" x14ac:dyDescent="0.15">
      <c r="M64" s="38"/>
      <c r="N64" s="38"/>
      <c r="O64" s="38"/>
      <c r="P64" s="38"/>
    </row>
    <row r="65" spans="1:16" ht="10.5" x14ac:dyDescent="0.15">
      <c r="M65" s="38"/>
      <c r="N65" s="38"/>
      <c r="O65" s="38"/>
      <c r="P65" s="38"/>
    </row>
    <row r="66" spans="1:16" ht="10.5" x14ac:dyDescent="0.15">
      <c r="M66" s="38"/>
      <c r="N66" s="38"/>
      <c r="O66" s="38"/>
      <c r="P66" s="38"/>
    </row>
    <row r="68" spans="1:16" ht="10.5" x14ac:dyDescent="0.15">
      <c r="M68" s="38"/>
      <c r="N68" s="38"/>
      <c r="O68" s="38"/>
      <c r="P68" s="38"/>
    </row>
    <row r="69" spans="1:16" ht="10.5" x14ac:dyDescent="0.15">
      <c r="M69" s="38"/>
      <c r="N69" s="38"/>
      <c r="O69" s="38"/>
      <c r="P69" s="38"/>
    </row>
    <row r="70" spans="1:16" ht="10.5" x14ac:dyDescent="0.15">
      <c r="M70" s="38"/>
      <c r="N70" s="38"/>
      <c r="O70" s="38"/>
      <c r="P70" s="38"/>
    </row>
    <row r="71" spans="1:16" ht="10.5" x14ac:dyDescent="0.15">
      <c r="A71" s="38" t="s">
        <v>143</v>
      </c>
      <c r="M71" s="38"/>
      <c r="N71" s="38"/>
      <c r="O71" s="38"/>
      <c r="P71" s="38"/>
    </row>
    <row r="72" spans="1:16" ht="10.5" x14ac:dyDescent="0.15">
      <c r="A72" s="38" t="s">
        <v>144</v>
      </c>
      <c r="M72" s="38"/>
      <c r="N72" s="38"/>
      <c r="O72" s="38"/>
      <c r="P72" s="38"/>
    </row>
    <row r="73" spans="1:16" ht="6" customHeight="1" x14ac:dyDescent="0.15">
      <c r="M73" s="38"/>
      <c r="N73" s="38"/>
      <c r="O73" s="38"/>
      <c r="P73" s="38"/>
    </row>
    <row r="74" spans="1:16" ht="10.5" x14ac:dyDescent="0.15">
      <c r="M74" s="38"/>
      <c r="N74" s="38"/>
      <c r="O74" s="38"/>
      <c r="P74" s="38"/>
    </row>
    <row r="75" spans="1:16" ht="10.5" x14ac:dyDescent="0.15">
      <c r="A75" s="39"/>
      <c r="M75" s="38"/>
      <c r="N75" s="38"/>
      <c r="O75" s="38"/>
      <c r="P75" s="38"/>
    </row>
  </sheetData>
  <sheetProtection password="C44A" sheet="1" selectLockedCells="1"/>
  <mergeCells count="35">
    <mergeCell ref="I5:K5"/>
    <mergeCell ref="I6:K6"/>
    <mergeCell ref="G28:K28"/>
    <mergeCell ref="G29:K29"/>
    <mergeCell ref="C7:E7"/>
    <mergeCell ref="G26:K26"/>
    <mergeCell ref="G24:K24"/>
    <mergeCell ref="G25:K25"/>
    <mergeCell ref="I9:J9"/>
    <mergeCell ref="B13:E13"/>
    <mergeCell ref="B15:E15"/>
    <mergeCell ref="G14:K14"/>
    <mergeCell ref="A56:B57"/>
    <mergeCell ref="C56:D59"/>
    <mergeCell ref="G32:K32"/>
    <mergeCell ref="G33:K33"/>
    <mergeCell ref="G34:K34"/>
    <mergeCell ref="I42:K42"/>
    <mergeCell ref="G37:K37"/>
    <mergeCell ref="G36:K36"/>
    <mergeCell ref="C54:D54"/>
    <mergeCell ref="A48:K51"/>
    <mergeCell ref="I40:K40"/>
    <mergeCell ref="I41:K41"/>
    <mergeCell ref="I43:K43"/>
    <mergeCell ref="C55:D55"/>
    <mergeCell ref="A53:D53"/>
    <mergeCell ref="G35:K35"/>
    <mergeCell ref="I44:K44"/>
    <mergeCell ref="I45:K45"/>
    <mergeCell ref="A47:K47"/>
    <mergeCell ref="G15:K16"/>
    <mergeCell ref="G27:K27"/>
    <mergeCell ref="G31:K31"/>
    <mergeCell ref="G30:K30"/>
  </mergeCells>
  <conditionalFormatting sqref="G15:K16">
    <cfRule type="expression" dxfId="10" priority="1" stopIfTrue="1">
      <formula>$G$14="De rapporteur verklaart dit formulier niet als ondertekend, omdat:"</formula>
    </cfRule>
  </conditionalFormatting>
  <dataValidations count="2">
    <dataValidation type="list" allowBlank="1" showInputMessage="1" showErrorMessage="1" sqref="E37">
      <formula1>$F$1:$F$4</formula1>
    </dataValidation>
    <dataValidation type="list" allowBlank="1" showInputMessage="1" showErrorMessage="1" sqref="G14:K14">
      <formula1>$F$6:$F$8</formula1>
    </dataValidation>
  </dataValidations>
  <pageMargins left="0.39370078740157483" right="0" top="1.5748031496062993" bottom="0" header="0.59055118110236227" footer="0.59055118110236227"/>
  <pageSetup paperSize="9" scale="95" orientation="portrait" r:id="rId1"/>
  <headerFooter alignWithMargins="0">
    <oddHeader xml:space="preserve">&amp;L&amp;G&amp;R&amp;"Arial,Vet"&amp;12
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'Keuzemenu''s'!$A$1:$A$3</xm:f>
          </x14:formula1>
          <xm:sqref>C24:C36 D37 G40:G45</xm:sqref>
        </x14:dataValidation>
        <x14:dataValidation type="list" allowBlank="1" showInputMessage="1" showErrorMessage="1">
          <x14:formula1>
            <xm:f>'Keuzemenu''s'!$J$1:$J$8</xm:f>
          </x14:formula1>
          <xm:sqref>D29 D31</xm:sqref>
        </x14:dataValidation>
        <x14:dataValidation type="list" allowBlank="1" showInputMessage="1" showErrorMessage="1">
          <x14:formula1>
            <xm:f>'Keuzemenu''s'!$H$1:$H$61</xm:f>
          </x14:formula1>
          <xm:sqref>D20:D21 D24 H40:H41</xm:sqref>
        </x14:dataValidation>
        <x14:dataValidation type="list" allowBlank="1" showInputMessage="1" showErrorMessage="1">
          <x14:formula1>
            <xm:f>'Keuzemenu''s'!$K$1:$K$2</xm:f>
          </x14:formula1>
          <xm:sqref>C56:D59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opLeftCell="A58" zoomScaleNormal="100" workbookViewId="0">
      <selection activeCell="K24" sqref="K24"/>
    </sheetView>
  </sheetViews>
  <sheetFormatPr defaultColWidth="9.140625" defaultRowHeight="12.75" x14ac:dyDescent="0.2"/>
  <cols>
    <col min="1" max="1" width="9.140625" style="38"/>
    <col min="2" max="2" width="12.7109375" style="33" customWidth="1"/>
    <col min="3" max="3" width="10.85546875" style="38" customWidth="1"/>
    <col min="4" max="4" width="10.28515625" style="38" customWidth="1"/>
    <col min="5" max="5" width="4" style="38" customWidth="1"/>
    <col min="6" max="6" width="1.5703125" style="39" customWidth="1"/>
    <col min="7" max="8" width="9.140625" style="38"/>
    <col min="9" max="9" width="10.5703125" style="38" customWidth="1"/>
    <col min="10" max="10" width="10.42578125" style="38" customWidth="1"/>
    <col min="11" max="11" width="10.5703125" style="38" customWidth="1"/>
    <col min="12" max="12" width="2.5703125" style="38" customWidth="1"/>
    <col min="13" max="13" width="1.5703125" style="38" customWidth="1"/>
    <col min="14" max="17" width="9.140625" style="109"/>
    <col min="18" max="16384" width="9.140625" style="38"/>
  </cols>
  <sheetData>
    <row r="1" spans="1:17" x14ac:dyDescent="0.2">
      <c r="A1" s="279" t="s">
        <v>181</v>
      </c>
      <c r="B1" s="279"/>
      <c r="C1" s="279"/>
      <c r="D1" s="279"/>
      <c r="E1" s="279"/>
      <c r="F1" s="279"/>
      <c r="G1" s="279"/>
      <c r="H1" s="279"/>
      <c r="I1" s="40"/>
      <c r="J1" s="88" t="str">
        <f>'1. Aanvraagfomulier'!H1</f>
        <v>Versie 1.12 - Oktober 2019</v>
      </c>
      <c r="N1" s="38"/>
      <c r="O1" s="38"/>
      <c r="P1" s="38"/>
      <c r="Q1" s="38"/>
    </row>
    <row r="2" spans="1:17" ht="10.5" x14ac:dyDescent="0.15">
      <c r="A2" s="40" t="s">
        <v>206</v>
      </c>
      <c r="G2" s="40"/>
      <c r="H2" s="40"/>
      <c r="I2" s="40"/>
      <c r="J2" s="88"/>
      <c r="N2" s="38"/>
      <c r="O2" s="38"/>
      <c r="P2" s="38"/>
      <c r="Q2" s="38"/>
    </row>
    <row r="3" spans="1:17" ht="12" customHeight="1" x14ac:dyDescent="0.15">
      <c r="F3" s="39" t="s">
        <v>2</v>
      </c>
      <c r="N3" s="38"/>
      <c r="O3" s="38"/>
      <c r="P3" s="38"/>
      <c r="Q3" s="38"/>
    </row>
    <row r="4" spans="1:17" ht="10.5" x14ac:dyDescent="0.15">
      <c r="A4" s="62" t="s">
        <v>96</v>
      </c>
      <c r="B4" s="63"/>
      <c r="F4" s="39" t="s">
        <v>3</v>
      </c>
      <c r="G4" s="58" t="s">
        <v>10</v>
      </c>
      <c r="H4" s="59"/>
      <c r="I4" s="59"/>
      <c r="J4" s="60"/>
      <c r="N4" s="38"/>
      <c r="O4" s="38"/>
      <c r="P4" s="38"/>
      <c r="Q4" s="38"/>
    </row>
    <row r="5" spans="1:17" ht="10.5" x14ac:dyDescent="0.15">
      <c r="A5" s="132" t="s">
        <v>4</v>
      </c>
      <c r="B5" s="42"/>
      <c r="C5" s="133" t="str">
        <f>IF('1. Aanvraagfomulier'!B5="","",'1. Aanvraagfomulier'!B5)</f>
        <v/>
      </c>
      <c r="G5" s="41" t="s">
        <v>11</v>
      </c>
      <c r="H5" s="43"/>
      <c r="I5" s="283" t="str">
        <f>IF('1. Aanvraagfomulier'!H5="","",'1. Aanvraagfomulier'!H5)</f>
        <v/>
      </c>
      <c r="J5" s="284"/>
      <c r="K5" s="285"/>
      <c r="N5" s="38"/>
      <c r="O5" s="38"/>
      <c r="P5" s="38"/>
      <c r="Q5" s="38"/>
    </row>
    <row r="6" spans="1:17" ht="10.5" x14ac:dyDescent="0.15">
      <c r="A6" s="132" t="s">
        <v>5</v>
      </c>
      <c r="B6" s="42"/>
      <c r="C6" s="283" t="str">
        <f>IF('1. Aanvraagfomulier'!B6="","",'1. Aanvraagfomulier'!B6)</f>
        <v/>
      </c>
      <c r="D6" s="284"/>
      <c r="E6" s="285"/>
      <c r="F6" s="39" t="s">
        <v>1</v>
      </c>
      <c r="G6" s="41" t="s">
        <v>12</v>
      </c>
      <c r="H6" s="43"/>
      <c r="I6" s="283" t="str">
        <f>IF('1. Aanvraagfomulier'!H6="","",'1. Aanvraagfomulier'!H6)</f>
        <v/>
      </c>
      <c r="J6" s="284"/>
      <c r="K6" s="285"/>
      <c r="N6" s="38"/>
      <c r="O6" s="38"/>
      <c r="P6" s="38"/>
      <c r="Q6" s="38"/>
    </row>
    <row r="7" spans="1:17" ht="10.5" x14ac:dyDescent="0.15">
      <c r="A7" s="131" t="s">
        <v>6</v>
      </c>
      <c r="B7" s="65"/>
      <c r="C7" s="283" t="str">
        <f>IF('1. Aanvraagfomulier'!B7="","",'1. Aanvraagfomulier'!B7)</f>
        <v/>
      </c>
      <c r="D7" s="284"/>
      <c r="E7" s="285"/>
      <c r="F7" s="39" t="s">
        <v>87</v>
      </c>
      <c r="G7" s="41" t="s">
        <v>13</v>
      </c>
      <c r="H7" s="43"/>
      <c r="I7" s="134" t="str">
        <f>IF('1. Aanvraagfomulier'!H7="","",'1. Aanvraagfomulier'!H7)</f>
        <v/>
      </c>
      <c r="N7" s="38"/>
      <c r="O7" s="38"/>
      <c r="P7" s="38"/>
      <c r="Q7" s="38"/>
    </row>
    <row r="8" spans="1:17" ht="10.5" x14ac:dyDescent="0.15">
      <c r="A8" s="117" t="s">
        <v>7</v>
      </c>
      <c r="B8" s="42"/>
      <c r="C8" s="135" t="str">
        <f>IF('1. Aanvraagfomulier'!B8="","",'1. Aanvraagfomulier'!B8)</f>
        <v/>
      </c>
      <c r="F8" s="39" t="s">
        <v>94</v>
      </c>
      <c r="G8" s="61" t="s">
        <v>14</v>
      </c>
      <c r="H8" s="73"/>
      <c r="I8" s="133" t="str">
        <f>IF('1. Aanvraagfomulier'!H8="","",'1. Aanvraagfomulier'!H8)</f>
        <v/>
      </c>
      <c r="J8" s="56"/>
      <c r="K8" s="43"/>
      <c r="N8" s="38"/>
      <c r="O8" s="38"/>
      <c r="P8" s="38"/>
      <c r="Q8" s="38"/>
    </row>
    <row r="9" spans="1:17" ht="10.5" x14ac:dyDescent="0.15">
      <c r="A9" s="117" t="s">
        <v>8</v>
      </c>
      <c r="B9" s="42"/>
      <c r="C9" s="130" t="str">
        <f>IF('1. Aanvraagfomulier'!B9="","",'1. Aanvraagfomulier'!B9)</f>
        <v/>
      </c>
      <c r="G9" s="61" t="s">
        <v>15</v>
      </c>
      <c r="H9" s="129"/>
      <c r="I9" s="288" t="str">
        <f>IF('1. Aanvraagfomulier'!H9="","",'1. Aanvraagfomulier'!H9)</f>
        <v/>
      </c>
      <c r="J9" s="289"/>
      <c r="N9" s="38"/>
      <c r="O9" s="38"/>
      <c r="P9" s="38"/>
      <c r="Q9" s="38"/>
    </row>
    <row r="10" spans="1:17" ht="10.5" x14ac:dyDescent="0.15">
      <c r="A10" s="286" t="s">
        <v>9</v>
      </c>
      <c r="B10" s="287"/>
      <c r="C10" s="283" t="str">
        <f>IF('1. Aanvraagfomulier'!B10="","",'1. Aanvraagfomulier'!B10)</f>
        <v/>
      </c>
      <c r="D10" s="284"/>
      <c r="E10" s="284"/>
      <c r="F10" s="284"/>
      <c r="G10" s="284"/>
      <c r="H10" s="285"/>
      <c r="N10" s="38"/>
      <c r="O10" s="38"/>
      <c r="P10" s="38"/>
      <c r="Q10" s="38"/>
    </row>
    <row r="11" spans="1:17" ht="10.5" x14ac:dyDescent="0.15">
      <c r="A11" s="40"/>
      <c r="B11" s="45"/>
      <c r="C11" s="92"/>
      <c r="N11" s="38"/>
      <c r="O11" s="38"/>
      <c r="P11" s="38"/>
      <c r="Q11" s="38"/>
    </row>
    <row r="12" spans="1:17" ht="10.5" x14ac:dyDescent="0.15">
      <c r="A12" s="117" t="s">
        <v>126</v>
      </c>
      <c r="B12" s="42"/>
      <c r="C12" s="149" t="str">
        <f>IF('1. Aanvraagfomulier'!B12="Keuze:","",'1. Aanvraagfomulier'!B12)</f>
        <v/>
      </c>
      <c r="N12" s="38"/>
      <c r="O12" s="38"/>
      <c r="P12" s="38"/>
      <c r="Q12" s="38"/>
    </row>
    <row r="13" spans="1:17" ht="9.9499999999999993" customHeight="1" x14ac:dyDescent="0.15">
      <c r="A13" s="117" t="s">
        <v>164</v>
      </c>
      <c r="B13" s="128"/>
      <c r="C13" s="280" t="str">
        <f>IF('1. Aanvraagfomulier'!B16="","",'1. Aanvraagfomulier'!B16)</f>
        <v/>
      </c>
      <c r="D13" s="281"/>
      <c r="E13" s="281"/>
      <c r="F13" s="281"/>
      <c r="G13" s="282"/>
      <c r="N13" s="38"/>
      <c r="O13" s="38"/>
      <c r="P13" s="38"/>
      <c r="Q13" s="38"/>
    </row>
    <row r="14" spans="1:17" ht="10.5" x14ac:dyDescent="0.15">
      <c r="A14" s="290" t="s">
        <v>104</v>
      </c>
      <c r="B14" s="291"/>
      <c r="C14" s="290" t="str">
        <f>IF('1. Aanvraagfomulier'!B17="Keuze:","",'1. Aanvraagfomulier'!B17)</f>
        <v/>
      </c>
      <c r="D14" s="292"/>
      <c r="E14" s="291"/>
      <c r="F14" s="88"/>
      <c r="G14" s="88"/>
      <c r="N14" s="38"/>
      <c r="O14" s="38"/>
      <c r="P14" s="38"/>
      <c r="Q14" s="38"/>
    </row>
    <row r="15" spans="1:17" ht="10.5" x14ac:dyDescent="0.15">
      <c r="A15" s="155" t="str">
        <f>IF(C14="Meerdaags regionaal toernooi","Datum(s):",IF(C14="Meerdaags promotietoernooi","Datum(s):","Datum:"))</f>
        <v>Datum:</v>
      </c>
      <c r="B15" s="137"/>
      <c r="C15" s="293" t="str">
        <f>IF('1. Aanvraagfomulier'!B18="","",'1. Aanvraagfomulier'!B18)</f>
        <v/>
      </c>
      <c r="D15" s="294"/>
      <c r="E15" s="295"/>
      <c r="F15" s="88"/>
      <c r="G15" s="88"/>
      <c r="N15" s="38"/>
      <c r="O15" s="38"/>
      <c r="P15" s="38"/>
      <c r="Q15" s="38"/>
    </row>
    <row r="16" spans="1:17" ht="10.5" x14ac:dyDescent="0.15">
      <c r="A16" s="96" t="str">
        <f>IF(A15="Datum(s):","Datum 2e dag:","")</f>
        <v/>
      </c>
      <c r="B16" s="137"/>
      <c r="C16" s="151" t="str">
        <f>IF('1. Aanvraagfomulier'!B19="","",'1. Aanvraagfomulier'!B19)</f>
        <v/>
      </c>
      <c r="D16" s="88"/>
      <c r="E16" s="88"/>
      <c r="F16" s="88"/>
      <c r="G16" s="96" t="str">
        <f>IF(A15="Datum(s):","Datum 7e dag:","")</f>
        <v/>
      </c>
      <c r="H16" s="4"/>
      <c r="I16" s="151" t="str">
        <f>IF('1. Aanvraagfomulier'!F19="","",'1. Aanvraagfomulier'!F19)</f>
        <v/>
      </c>
      <c r="N16" s="38"/>
      <c r="O16" s="38"/>
      <c r="P16" s="38"/>
      <c r="Q16" s="38"/>
    </row>
    <row r="17" spans="1:17" ht="10.5" x14ac:dyDescent="0.15">
      <c r="A17" s="96" t="str">
        <f>IF(A15="Datum(s):","Datum 3e dag:","")</f>
        <v/>
      </c>
      <c r="B17" s="137"/>
      <c r="C17" s="151" t="str">
        <f>IF('1. Aanvraagfomulier'!B20="","",'1. Aanvraagfomulier'!B20)</f>
        <v/>
      </c>
      <c r="D17" s="88"/>
      <c r="E17" s="88"/>
      <c r="F17" s="88"/>
      <c r="G17" s="96" t="str">
        <f>IF(A15="Datum(s):","Datum 8e dag:","")</f>
        <v/>
      </c>
      <c r="H17" s="4"/>
      <c r="I17" s="151" t="str">
        <f>IF('1. Aanvraagfomulier'!F20="","",'1. Aanvraagfomulier'!F20)</f>
        <v/>
      </c>
      <c r="N17" s="38"/>
      <c r="O17" s="38"/>
      <c r="P17" s="38"/>
      <c r="Q17" s="38"/>
    </row>
    <row r="18" spans="1:17" ht="10.5" x14ac:dyDescent="0.15">
      <c r="A18" s="96" t="str">
        <f>IF(A15="Datum(s):","Datum 4e dag:","")</f>
        <v/>
      </c>
      <c r="B18" s="137"/>
      <c r="C18" s="151" t="str">
        <f>IF('1. Aanvraagfomulier'!B21="","",'1. Aanvraagfomulier'!B21)</f>
        <v/>
      </c>
      <c r="D18" s="88"/>
      <c r="E18" s="88"/>
      <c r="F18" s="88"/>
      <c r="G18" s="96" t="str">
        <f>IF(A15="Datum(s):","Datum 9e dag:","")</f>
        <v/>
      </c>
      <c r="H18" s="4"/>
      <c r="I18" s="151" t="str">
        <f>IF('1. Aanvraagfomulier'!F21="","",'1. Aanvraagfomulier'!F21)</f>
        <v/>
      </c>
      <c r="N18" s="38"/>
      <c r="O18" s="38"/>
      <c r="P18" s="38"/>
      <c r="Q18" s="38"/>
    </row>
    <row r="19" spans="1:17" ht="10.5" x14ac:dyDescent="0.15">
      <c r="A19" s="96" t="str">
        <f>IF(A15="Datum(s):","Datum 5e dag:","")</f>
        <v/>
      </c>
      <c r="B19" s="137"/>
      <c r="C19" s="151" t="str">
        <f>IF('1. Aanvraagfomulier'!B22="","",'1. Aanvraagfomulier'!B22)</f>
        <v/>
      </c>
      <c r="D19" s="88"/>
      <c r="E19" s="88"/>
      <c r="F19" s="88"/>
      <c r="G19" s="96" t="str">
        <f>IF(A15="Datum(s):","Datum 10e dag:","")</f>
        <v/>
      </c>
      <c r="H19" s="4"/>
      <c r="I19" s="151" t="str">
        <f>IF('1. Aanvraagfomulier'!F22="","",'1. Aanvraagfomulier'!F22)</f>
        <v/>
      </c>
      <c r="N19" s="38"/>
      <c r="O19" s="38"/>
      <c r="P19" s="38"/>
      <c r="Q19" s="38"/>
    </row>
    <row r="20" spans="1:17" ht="10.5" x14ac:dyDescent="0.15">
      <c r="A20" s="96" t="str">
        <f>IF(A15="Datum(s):","Datum 6e dag:","")</f>
        <v/>
      </c>
      <c r="B20" s="137"/>
      <c r="C20" s="151" t="str">
        <f>IF('1. Aanvraagfomulier'!B23="","",'1. Aanvraagfomulier'!B23)</f>
        <v/>
      </c>
      <c r="D20" s="88"/>
      <c r="E20" s="88"/>
      <c r="F20" s="88"/>
      <c r="G20" s="88"/>
      <c r="N20" s="38"/>
      <c r="O20" s="38"/>
      <c r="P20" s="38"/>
      <c r="Q20" s="38"/>
    </row>
    <row r="21" spans="1:17" ht="9.9499999999999993" customHeight="1" x14ac:dyDescent="0.15">
      <c r="A21" s="40"/>
      <c r="B21" s="137"/>
      <c r="C21" s="88"/>
      <c r="D21" s="88"/>
      <c r="E21" s="88"/>
      <c r="F21" s="88"/>
      <c r="G21" s="88"/>
      <c r="N21" s="38"/>
      <c r="O21" s="38"/>
      <c r="P21" s="38"/>
      <c r="Q21" s="38"/>
    </row>
    <row r="22" spans="1:17" ht="10.5" x14ac:dyDescent="0.15">
      <c r="A22" s="300" t="s">
        <v>161</v>
      </c>
      <c r="B22" s="301"/>
      <c r="C22" s="302"/>
      <c r="N22" s="38"/>
      <c r="O22" s="38"/>
      <c r="P22" s="38"/>
      <c r="Q22" s="38"/>
    </row>
    <row r="23" spans="1:17" ht="10.5" x14ac:dyDescent="0.15">
      <c r="A23" s="40"/>
      <c r="B23" s="45"/>
      <c r="C23" s="92"/>
      <c r="N23" s="38"/>
      <c r="O23" s="38"/>
      <c r="P23" s="38"/>
      <c r="Q23" s="38"/>
    </row>
    <row r="24" spans="1:17" ht="9.9499999999999993" customHeight="1" x14ac:dyDescent="0.15">
      <c r="A24" s="117" t="s">
        <v>160</v>
      </c>
      <c r="B24" s="42"/>
      <c r="C24" s="283" t="str">
        <f>IF('1. Aanvraagfomulier'!B17="Keuze:","",'1. Aanvraagfomulier'!B17)</f>
        <v/>
      </c>
      <c r="D24" s="284"/>
      <c r="E24" s="284"/>
      <c r="F24" s="284"/>
      <c r="G24" s="285"/>
      <c r="I24" s="41" t="s">
        <v>159</v>
      </c>
      <c r="J24" s="56"/>
      <c r="K24" s="127"/>
      <c r="N24" s="38"/>
      <c r="O24" s="38"/>
      <c r="P24" s="38"/>
      <c r="Q24" s="38"/>
    </row>
    <row r="25" spans="1:17" ht="9.9499999999999993" customHeight="1" x14ac:dyDescent="0.15">
      <c r="A25" s="117" t="s">
        <v>158</v>
      </c>
      <c r="B25" s="42"/>
      <c r="C25" s="139" t="s">
        <v>1</v>
      </c>
      <c r="D25" s="92"/>
      <c r="E25" s="92"/>
      <c r="F25" s="92"/>
      <c r="G25" s="92"/>
      <c r="I25" s="41" t="s">
        <v>157</v>
      </c>
      <c r="J25" s="56"/>
      <c r="K25" s="127"/>
      <c r="N25" s="38"/>
      <c r="O25" s="38"/>
      <c r="P25" s="38"/>
      <c r="Q25" s="38"/>
    </row>
    <row r="26" spans="1:17" ht="10.5" x14ac:dyDescent="0.15">
      <c r="A26" s="117" t="s">
        <v>17</v>
      </c>
      <c r="B26" s="42"/>
      <c r="C26" s="297" t="s">
        <v>1</v>
      </c>
      <c r="D26" s="298"/>
      <c r="E26" s="298"/>
      <c r="F26" s="298"/>
      <c r="G26" s="299"/>
      <c r="I26" s="44" t="s">
        <v>156</v>
      </c>
      <c r="K26" s="127"/>
      <c r="N26" s="38"/>
      <c r="O26" s="38"/>
      <c r="P26" s="38"/>
      <c r="Q26" s="38"/>
    </row>
    <row r="27" spans="1:17" ht="10.5" x14ac:dyDescent="0.15">
      <c r="A27" s="138"/>
      <c r="B27" s="45"/>
      <c r="C27" s="296"/>
      <c r="D27" s="296"/>
      <c r="E27" s="296"/>
      <c r="K27" s="152"/>
      <c r="N27" s="38"/>
      <c r="O27" s="38"/>
      <c r="P27" s="38"/>
      <c r="Q27" s="38"/>
    </row>
    <row r="28" spans="1:17" ht="10.5" x14ac:dyDescent="0.15">
      <c r="A28" s="181"/>
      <c r="B28" s="182"/>
      <c r="F28" s="38"/>
      <c r="G28" s="34" t="str">
        <f>IF(C28="C","Aantal spelers met Club-licentie:",IF(C28="C-J","Aantal spelers met Club-licentie:",IF(C28="C-J-W","Aantal spelers met Club-licentie:","")))</f>
        <v/>
      </c>
      <c r="H28" s="33"/>
      <c r="I28" s="34"/>
      <c r="J28" s="34"/>
      <c r="N28" s="38"/>
      <c r="O28" s="38"/>
      <c r="P28" s="38"/>
      <c r="Q28" s="38"/>
    </row>
    <row r="29" spans="1:17" ht="10.5" x14ac:dyDescent="0.15">
      <c r="A29" s="117" t="s">
        <v>19</v>
      </c>
      <c r="B29" s="42"/>
      <c r="C29" s="126"/>
      <c r="N29" s="38"/>
      <c r="O29" s="38"/>
      <c r="P29" s="38"/>
      <c r="Q29" s="38"/>
    </row>
    <row r="30" spans="1:17" ht="10.5" x14ac:dyDescent="0.15">
      <c r="A30" s="40"/>
      <c r="B30" s="45"/>
      <c r="C30" s="92"/>
      <c r="G30" s="37"/>
      <c r="N30" s="38"/>
      <c r="O30" s="38"/>
      <c r="P30" s="38"/>
      <c r="Q30" s="38"/>
    </row>
    <row r="31" spans="1:17" ht="10.5" x14ac:dyDescent="0.15">
      <c r="A31" s="136" t="s">
        <v>170</v>
      </c>
      <c r="B31" s="142"/>
      <c r="C31" s="143"/>
      <c r="D31" s="129"/>
      <c r="F31" s="38"/>
      <c r="I31" s="141" t="s">
        <v>1</v>
      </c>
      <c r="J31" s="40"/>
      <c r="K31" s="40"/>
      <c r="N31" s="38"/>
      <c r="O31" s="38"/>
      <c r="P31" s="38"/>
      <c r="Q31" s="38"/>
    </row>
    <row r="32" spans="1:17" ht="10.5" x14ac:dyDescent="0.15">
      <c r="A32" s="117" t="s">
        <v>171</v>
      </c>
      <c r="B32" s="90"/>
      <c r="C32" s="116"/>
      <c r="D32" s="56"/>
      <c r="E32" s="153"/>
      <c r="F32" s="153"/>
      <c r="G32" s="154"/>
      <c r="I32" s="141" t="s">
        <v>1</v>
      </c>
      <c r="N32" s="38"/>
      <c r="O32" s="38"/>
      <c r="P32" s="38"/>
      <c r="Q32" s="38"/>
    </row>
    <row r="33" spans="1:17" ht="10.5" x14ac:dyDescent="0.15">
      <c r="A33" s="115" t="s">
        <v>167</v>
      </c>
      <c r="B33" s="114"/>
      <c r="C33" s="140"/>
      <c r="E33" s="296"/>
      <c r="F33" s="296"/>
      <c r="G33" s="296"/>
      <c r="I33" s="141" t="s">
        <v>1</v>
      </c>
      <c r="N33" s="38"/>
      <c r="O33" s="38"/>
      <c r="P33" s="38"/>
      <c r="Q33" s="38"/>
    </row>
    <row r="34" spans="1:17" ht="10.5" x14ac:dyDescent="0.15">
      <c r="A34" s="117" t="s">
        <v>168</v>
      </c>
      <c r="B34" s="90"/>
      <c r="C34" s="125"/>
      <c r="E34" s="296"/>
      <c r="F34" s="296"/>
      <c r="G34" s="296"/>
      <c r="I34" s="141" t="s">
        <v>1</v>
      </c>
      <c r="N34" s="38"/>
      <c r="O34" s="38"/>
      <c r="P34" s="38"/>
      <c r="Q34" s="38"/>
    </row>
    <row r="35" spans="1:17" ht="10.5" x14ac:dyDescent="0.15">
      <c r="A35" s="117" t="s">
        <v>169</v>
      </c>
      <c r="B35" s="90"/>
      <c r="C35" s="125"/>
      <c r="E35" s="296"/>
      <c r="F35" s="296"/>
      <c r="G35" s="296"/>
      <c r="I35" s="141" t="s">
        <v>1</v>
      </c>
      <c r="N35" s="38"/>
      <c r="O35" s="38"/>
      <c r="P35" s="38"/>
      <c r="Q35" s="38"/>
    </row>
    <row r="36" spans="1:17" ht="9.6" customHeight="1" x14ac:dyDescent="0.15">
      <c r="A36" s="136" t="s">
        <v>172</v>
      </c>
      <c r="B36" s="142"/>
      <c r="C36" s="150"/>
      <c r="I36" s="141" t="s">
        <v>1</v>
      </c>
      <c r="N36" s="38"/>
      <c r="O36" s="38"/>
      <c r="P36" s="38"/>
      <c r="Q36" s="38"/>
    </row>
    <row r="37" spans="1:17" ht="10.5" x14ac:dyDescent="0.15">
      <c r="A37" s="280" t="s">
        <v>173</v>
      </c>
      <c r="B37" s="281"/>
      <c r="C37" s="281"/>
      <c r="D37" s="281"/>
      <c r="E37" s="281"/>
      <c r="F37" s="281"/>
      <c r="G37" s="282"/>
      <c r="I37" s="141" t="s">
        <v>1</v>
      </c>
      <c r="N37" s="38"/>
      <c r="O37" s="38"/>
      <c r="P37" s="38"/>
      <c r="Q37" s="38"/>
    </row>
    <row r="38" spans="1:17" ht="10.5" x14ac:dyDescent="0.15">
      <c r="A38" s="306" t="str">
        <f>IF(I37="Nee","Geef hier een toelichting","")</f>
        <v/>
      </c>
      <c r="B38" s="306"/>
      <c r="C38" s="306"/>
      <c r="D38" s="306"/>
      <c r="E38" s="306"/>
      <c r="F38" s="306"/>
      <c r="G38" s="306"/>
      <c r="H38" s="306"/>
      <c r="I38" s="306"/>
      <c r="N38" s="38"/>
      <c r="O38" s="38"/>
      <c r="P38" s="38"/>
      <c r="Q38" s="38"/>
    </row>
    <row r="39" spans="1:17" ht="10.5" x14ac:dyDescent="0.15">
      <c r="A39" s="306"/>
      <c r="B39" s="306"/>
      <c r="C39" s="306"/>
      <c r="D39" s="306"/>
      <c r="E39" s="306"/>
      <c r="F39" s="306"/>
      <c r="G39" s="306"/>
      <c r="H39" s="306"/>
      <c r="I39" s="306"/>
      <c r="N39" s="38"/>
      <c r="O39" s="38"/>
      <c r="P39" s="38"/>
      <c r="Q39" s="38"/>
    </row>
    <row r="40" spans="1:17" ht="10.5" x14ac:dyDescent="0.15">
      <c r="A40" s="306"/>
      <c r="B40" s="306"/>
      <c r="C40" s="306"/>
      <c r="D40" s="306"/>
      <c r="E40" s="306"/>
      <c r="F40" s="306"/>
      <c r="G40" s="306"/>
      <c r="H40" s="306"/>
      <c r="I40" s="306"/>
      <c r="N40" s="38"/>
      <c r="O40" s="38"/>
      <c r="P40" s="38"/>
      <c r="Q40" s="38"/>
    </row>
    <row r="41" spans="1:17" ht="10.5" x14ac:dyDescent="0.15">
      <c r="A41" s="306"/>
      <c r="B41" s="306"/>
      <c r="C41" s="306"/>
      <c r="D41" s="306"/>
      <c r="E41" s="306"/>
      <c r="F41" s="306"/>
      <c r="G41" s="306"/>
      <c r="H41" s="306"/>
      <c r="I41" s="306"/>
      <c r="N41" s="38"/>
      <c r="O41" s="38"/>
      <c r="P41" s="38"/>
      <c r="Q41" s="38"/>
    </row>
    <row r="42" spans="1:17" ht="10.5" x14ac:dyDescent="0.15">
      <c r="A42" s="40"/>
      <c r="B42" s="45"/>
      <c r="C42" s="92"/>
      <c r="N42" s="38"/>
      <c r="O42" s="38"/>
      <c r="P42" s="38"/>
      <c r="Q42" s="38"/>
    </row>
    <row r="43" spans="1:17" ht="10.5" x14ac:dyDescent="0.15">
      <c r="A43" s="58" t="s">
        <v>155</v>
      </c>
      <c r="B43" s="124"/>
      <c r="C43" s="123"/>
      <c r="N43" s="38"/>
      <c r="O43" s="38"/>
      <c r="P43" s="38"/>
      <c r="Q43" s="38"/>
    </row>
    <row r="44" spans="1:17" ht="10.5" x14ac:dyDescent="0.15">
      <c r="A44" s="104"/>
      <c r="B44" s="45"/>
      <c r="C44" s="122" t="s">
        <v>154</v>
      </c>
      <c r="D44" s="121" t="s">
        <v>38</v>
      </c>
      <c r="N44" s="38"/>
      <c r="O44" s="38"/>
      <c r="P44" s="38"/>
      <c r="Q44" s="38"/>
    </row>
    <row r="45" spans="1:17" ht="10.5" x14ac:dyDescent="0.15">
      <c r="A45" s="117" t="s">
        <v>153</v>
      </c>
      <c r="B45" s="119"/>
      <c r="C45" s="120"/>
      <c r="D45" s="308"/>
      <c r="E45" s="309"/>
      <c r="F45" s="309"/>
      <c r="G45" s="310"/>
      <c r="N45" s="38"/>
      <c r="O45" s="38"/>
      <c r="P45" s="38"/>
      <c r="Q45" s="38"/>
    </row>
    <row r="46" spans="1:17" ht="10.5" x14ac:dyDescent="0.15">
      <c r="A46" s="117" t="s">
        <v>153</v>
      </c>
      <c r="B46" s="119"/>
      <c r="C46" s="118"/>
      <c r="D46" s="308"/>
      <c r="E46" s="309"/>
      <c r="F46" s="309"/>
      <c r="G46" s="310"/>
      <c r="N46" s="38"/>
      <c r="O46" s="38"/>
      <c r="P46" s="38"/>
      <c r="Q46" s="38"/>
    </row>
    <row r="47" spans="1:17" ht="10.5" x14ac:dyDescent="0.15">
      <c r="A47" s="117" t="s">
        <v>153</v>
      </c>
      <c r="B47" s="42"/>
      <c r="C47" s="118"/>
      <c r="D47" s="308"/>
      <c r="E47" s="309"/>
      <c r="F47" s="309"/>
      <c r="G47" s="310"/>
      <c r="N47" s="38"/>
      <c r="O47" s="38"/>
      <c r="P47" s="38"/>
      <c r="Q47" s="38"/>
    </row>
    <row r="48" spans="1:17" ht="10.5" x14ac:dyDescent="0.15">
      <c r="A48" s="40"/>
      <c r="B48" s="45"/>
      <c r="C48" s="92"/>
      <c r="N48" s="38"/>
      <c r="O48" s="38"/>
      <c r="P48" s="38"/>
      <c r="Q48" s="38"/>
    </row>
    <row r="49" spans="1:17" ht="10.5" x14ac:dyDescent="0.15">
      <c r="A49" s="300" t="s">
        <v>174</v>
      </c>
      <c r="B49" s="302"/>
      <c r="C49" s="92"/>
      <c r="N49" s="38"/>
      <c r="O49" s="38"/>
      <c r="P49" s="38"/>
      <c r="Q49" s="38"/>
    </row>
    <row r="50" spans="1:17" ht="10.5" x14ac:dyDescent="0.15">
      <c r="A50" s="307" t="s">
        <v>175</v>
      </c>
      <c r="B50" s="296"/>
      <c r="C50" s="296"/>
      <c r="D50" s="296"/>
      <c r="E50" s="296"/>
      <c r="F50" s="296"/>
      <c r="G50" s="296"/>
      <c r="I50" s="141" t="s">
        <v>1</v>
      </c>
      <c r="N50" s="38"/>
      <c r="O50" s="38"/>
      <c r="P50" s="38"/>
      <c r="Q50" s="38"/>
    </row>
    <row r="51" spans="1:17" ht="9.9499999999999993" customHeight="1" x14ac:dyDescent="0.15">
      <c r="A51" s="306" t="str">
        <f>IF(I50="Ja","Geef hier een toelichting","")</f>
        <v/>
      </c>
      <c r="B51" s="306"/>
      <c r="C51" s="306"/>
      <c r="D51" s="306"/>
      <c r="E51" s="306"/>
      <c r="F51" s="306"/>
      <c r="G51" s="306"/>
      <c r="H51" s="306"/>
      <c r="I51" s="306"/>
      <c r="N51" s="38"/>
      <c r="O51" s="38"/>
      <c r="P51" s="38"/>
      <c r="Q51" s="38"/>
    </row>
    <row r="52" spans="1:17" ht="10.5" x14ac:dyDescent="0.15">
      <c r="A52" s="306"/>
      <c r="B52" s="306"/>
      <c r="C52" s="306"/>
      <c r="D52" s="306"/>
      <c r="E52" s="306"/>
      <c r="F52" s="306"/>
      <c r="G52" s="306"/>
      <c r="H52" s="306"/>
      <c r="I52" s="306"/>
      <c r="N52" s="38"/>
      <c r="O52" s="38"/>
      <c r="P52" s="38"/>
      <c r="Q52" s="38"/>
    </row>
    <row r="53" spans="1:17" ht="10.5" x14ac:dyDescent="0.15">
      <c r="A53" s="306"/>
      <c r="B53" s="306"/>
      <c r="C53" s="306"/>
      <c r="D53" s="306"/>
      <c r="E53" s="306"/>
      <c r="F53" s="306"/>
      <c r="G53" s="306"/>
      <c r="H53" s="306"/>
      <c r="I53" s="306"/>
      <c r="N53" s="38"/>
      <c r="O53" s="38"/>
      <c r="P53" s="38"/>
      <c r="Q53" s="38"/>
    </row>
    <row r="54" spans="1:17" ht="10.5" x14ac:dyDescent="0.15">
      <c r="A54" s="306"/>
      <c r="B54" s="306"/>
      <c r="C54" s="306"/>
      <c r="D54" s="306"/>
      <c r="E54" s="306"/>
      <c r="F54" s="306"/>
      <c r="G54" s="306"/>
      <c r="H54" s="306"/>
      <c r="I54" s="306"/>
      <c r="N54" s="38"/>
      <c r="O54" s="38"/>
      <c r="P54" s="38"/>
      <c r="Q54" s="38"/>
    </row>
    <row r="55" spans="1:17" ht="10.5" x14ac:dyDescent="0.15">
      <c r="A55" s="88"/>
      <c r="B55" s="88"/>
      <c r="C55" s="88"/>
      <c r="D55" s="88"/>
      <c r="E55" s="88"/>
      <c r="F55" s="88"/>
      <c r="G55" s="88"/>
      <c r="I55" s="40"/>
      <c r="N55" s="38"/>
      <c r="O55" s="38"/>
      <c r="P55" s="38"/>
      <c r="Q55" s="38"/>
    </row>
    <row r="56" spans="1:17" ht="10.5" x14ac:dyDescent="0.15">
      <c r="A56" s="300" t="s">
        <v>176</v>
      </c>
      <c r="B56" s="301"/>
      <c r="C56" s="302"/>
      <c r="N56" s="38"/>
      <c r="O56" s="38"/>
      <c r="P56" s="38"/>
      <c r="Q56" s="38"/>
    </row>
    <row r="57" spans="1:17" ht="10.5" x14ac:dyDescent="0.15">
      <c r="A57" s="117" t="s">
        <v>152</v>
      </c>
      <c r="B57" s="90"/>
      <c r="C57" s="116"/>
      <c r="D57" s="56"/>
      <c r="E57" s="56"/>
      <c r="F57" s="91"/>
      <c r="G57" s="56"/>
      <c r="H57" s="56"/>
      <c r="I57" s="43"/>
      <c r="J57" s="141" t="s">
        <v>3</v>
      </c>
      <c r="N57" s="38"/>
      <c r="O57" s="38"/>
      <c r="P57" s="38"/>
      <c r="Q57" s="38"/>
    </row>
    <row r="58" spans="1:17" ht="10.5" x14ac:dyDescent="0.15">
      <c r="A58" s="115" t="s">
        <v>151</v>
      </c>
      <c r="B58" s="114"/>
      <c r="C58" s="113"/>
      <c r="D58" s="111"/>
      <c r="E58" s="111"/>
      <c r="F58" s="112"/>
      <c r="G58" s="111"/>
      <c r="H58" s="111"/>
      <c r="I58" s="110"/>
      <c r="J58" s="141" t="s">
        <v>3</v>
      </c>
      <c r="N58" s="38"/>
      <c r="O58" s="38"/>
      <c r="P58" s="38"/>
      <c r="Q58" s="38"/>
    </row>
    <row r="59" spans="1:17" ht="10.5" x14ac:dyDescent="0.15">
      <c r="A59" s="40"/>
      <c r="B59" s="45"/>
      <c r="C59" s="92"/>
      <c r="N59" s="38"/>
      <c r="O59" s="38"/>
      <c r="P59" s="38"/>
      <c r="Q59" s="38"/>
    </row>
    <row r="60" spans="1:17" ht="10.5" x14ac:dyDescent="0.15">
      <c r="A60" s="303" t="s">
        <v>178</v>
      </c>
      <c r="B60" s="304"/>
      <c r="C60" s="305"/>
      <c r="D60" s="37"/>
      <c r="F60" s="38"/>
      <c r="G60" s="81" t="s">
        <v>179</v>
      </c>
      <c r="H60" s="84"/>
      <c r="I60" s="82"/>
      <c r="N60" s="38"/>
      <c r="O60" s="38"/>
      <c r="P60" s="38"/>
      <c r="Q60" s="38"/>
    </row>
    <row r="61" spans="1:17" ht="10.5" x14ac:dyDescent="0.15">
      <c r="A61" s="35"/>
      <c r="B61" s="38"/>
      <c r="F61" s="38"/>
      <c r="N61" s="38"/>
      <c r="O61" s="38"/>
      <c r="P61" s="38"/>
      <c r="Q61" s="38"/>
    </row>
    <row r="62" spans="1:17" ht="10.5" x14ac:dyDescent="0.15">
      <c r="A62" s="41" t="s">
        <v>38</v>
      </c>
      <c r="B62" s="43"/>
      <c r="C62" s="316"/>
      <c r="D62" s="316"/>
      <c r="E62" s="316"/>
      <c r="F62" s="38"/>
      <c r="G62" s="41" t="s">
        <v>38</v>
      </c>
      <c r="H62" s="43"/>
      <c r="I62" s="316"/>
      <c r="J62" s="316"/>
      <c r="K62" s="316"/>
      <c r="N62" s="38"/>
      <c r="O62" s="38"/>
      <c r="P62" s="38"/>
      <c r="Q62" s="38"/>
    </row>
    <row r="63" spans="1:17" ht="10.5" x14ac:dyDescent="0.15">
      <c r="A63" s="41" t="s">
        <v>162</v>
      </c>
      <c r="B63" s="43"/>
      <c r="C63" s="316"/>
      <c r="D63" s="316"/>
      <c r="E63" s="316"/>
      <c r="F63" s="38"/>
      <c r="G63" s="41" t="s">
        <v>162</v>
      </c>
      <c r="H63" s="43"/>
      <c r="I63" s="316"/>
      <c r="J63" s="316"/>
      <c r="K63" s="316"/>
      <c r="N63" s="38"/>
      <c r="O63" s="38"/>
      <c r="P63" s="38"/>
      <c r="Q63" s="38"/>
    </row>
    <row r="64" spans="1:17" ht="10.5" x14ac:dyDescent="0.15">
      <c r="A64" s="41" t="s">
        <v>177</v>
      </c>
      <c r="B64" s="89"/>
      <c r="C64" s="316"/>
      <c r="D64" s="316"/>
      <c r="E64" s="316"/>
      <c r="G64" s="41" t="s">
        <v>177</v>
      </c>
      <c r="H64" s="89"/>
      <c r="I64" s="316"/>
      <c r="J64" s="316"/>
      <c r="K64" s="316"/>
      <c r="N64" s="38"/>
      <c r="O64" s="38"/>
      <c r="P64" s="38"/>
      <c r="Q64" s="38"/>
    </row>
    <row r="65" spans="1:17" ht="10.5" x14ac:dyDescent="0.15">
      <c r="A65" s="41" t="s">
        <v>83</v>
      </c>
      <c r="B65" s="89"/>
      <c r="C65" s="317"/>
      <c r="D65" s="317"/>
      <c r="E65" s="317"/>
      <c r="G65" s="41" t="s">
        <v>83</v>
      </c>
      <c r="H65" s="89"/>
      <c r="I65" s="317"/>
      <c r="J65" s="317"/>
      <c r="K65" s="317"/>
      <c r="N65" s="38"/>
      <c r="O65" s="38"/>
      <c r="P65" s="38"/>
      <c r="Q65" s="38"/>
    </row>
    <row r="66" spans="1:17" ht="10.5" x14ac:dyDescent="0.15">
      <c r="A66" s="41" t="s">
        <v>163</v>
      </c>
      <c r="B66" s="89"/>
      <c r="C66" s="316"/>
      <c r="D66" s="316"/>
      <c r="E66" s="316"/>
      <c r="G66" s="41" t="s">
        <v>163</v>
      </c>
      <c r="H66" s="89"/>
      <c r="I66" s="316"/>
      <c r="J66" s="316"/>
      <c r="K66" s="316"/>
      <c r="N66" s="38"/>
      <c r="O66" s="38"/>
      <c r="P66" s="38"/>
      <c r="Q66" s="38"/>
    </row>
    <row r="67" spans="1:17" ht="10.5" x14ac:dyDescent="0.15">
      <c r="N67" s="38"/>
      <c r="O67" s="38"/>
      <c r="P67" s="38"/>
      <c r="Q67" s="38"/>
    </row>
    <row r="68" spans="1:17" ht="10.5" x14ac:dyDescent="0.15">
      <c r="A68" s="144" t="s">
        <v>180</v>
      </c>
      <c r="B68" s="146"/>
      <c r="C68" s="146"/>
      <c r="D68" s="145"/>
      <c r="N68" s="38"/>
      <c r="O68" s="38"/>
      <c r="P68" s="38"/>
      <c r="Q68" s="38"/>
    </row>
    <row r="69" spans="1:17" s="40" customFormat="1" x14ac:dyDescent="0.2">
      <c r="A69" s="117" t="s">
        <v>0</v>
      </c>
      <c r="B69" s="311"/>
      <c r="C69" s="312"/>
      <c r="D69" s="147" t="s">
        <v>44</v>
      </c>
      <c r="N69" s="148"/>
      <c r="O69" s="148"/>
      <c r="P69" s="148"/>
      <c r="Q69" s="148"/>
    </row>
    <row r="70" spans="1:17" ht="12.6" customHeight="1" x14ac:dyDescent="0.2">
      <c r="A70" s="313" t="s">
        <v>182</v>
      </c>
      <c r="B70" s="314"/>
      <c r="C70" s="314"/>
      <c r="D70" s="314"/>
      <c r="E70" s="314"/>
      <c r="F70" s="314"/>
      <c r="G70" s="315"/>
    </row>
    <row r="71" spans="1:17" ht="6" customHeight="1" x14ac:dyDescent="0.2"/>
    <row r="73" spans="1:17" x14ac:dyDescent="0.2">
      <c r="A73" s="144" t="s">
        <v>203</v>
      </c>
      <c r="B73" s="146"/>
      <c r="C73" s="146"/>
      <c r="D73" s="145"/>
    </row>
    <row r="74" spans="1:17" x14ac:dyDescent="0.2">
      <c r="A74" s="117" t="s">
        <v>0</v>
      </c>
      <c r="B74" s="311"/>
      <c r="C74" s="312"/>
      <c r="D74" s="147" t="s">
        <v>44</v>
      </c>
      <c r="E74" s="40"/>
      <c r="F74" s="40"/>
      <c r="G74" s="40"/>
      <c r="H74" s="40"/>
      <c r="I74" s="40"/>
    </row>
    <row r="75" spans="1:17" x14ac:dyDescent="0.2">
      <c r="A75" s="313" t="s">
        <v>182</v>
      </c>
      <c r="B75" s="314"/>
      <c r="C75" s="314"/>
      <c r="D75" s="314"/>
      <c r="E75" s="314"/>
      <c r="F75" s="314"/>
      <c r="G75" s="315"/>
    </row>
    <row r="77" spans="1:17" x14ac:dyDescent="0.2">
      <c r="A77" s="3" t="s">
        <v>204</v>
      </c>
      <c r="B77" s="3"/>
      <c r="C77" s="3"/>
      <c r="D77" s="3"/>
      <c r="E77" s="3"/>
      <c r="F77" s="3"/>
      <c r="G77" s="3"/>
      <c r="I77" s="3"/>
    </row>
    <row r="78" spans="1:17" x14ac:dyDescent="0.2">
      <c r="A78" s="38" t="s">
        <v>207</v>
      </c>
      <c r="E78" s="37" t="str">
        <f>IF(C12="","",VLOOKUP(C12,'Keuzemenu''s'!R2:S9,2,FALSE))</f>
        <v/>
      </c>
    </row>
  </sheetData>
  <sheetProtection password="C44A" sheet="1" selectLockedCells="1"/>
  <mergeCells count="43">
    <mergeCell ref="B74:C74"/>
    <mergeCell ref="A75:G75"/>
    <mergeCell ref="A51:I54"/>
    <mergeCell ref="A70:G70"/>
    <mergeCell ref="C62:E62"/>
    <mergeCell ref="C63:E63"/>
    <mergeCell ref="C64:E64"/>
    <mergeCell ref="C65:E65"/>
    <mergeCell ref="C66:E66"/>
    <mergeCell ref="B69:C69"/>
    <mergeCell ref="I62:K62"/>
    <mergeCell ref="I63:K63"/>
    <mergeCell ref="I64:K64"/>
    <mergeCell ref="I65:K65"/>
    <mergeCell ref="I66:K66"/>
    <mergeCell ref="A56:C56"/>
    <mergeCell ref="A60:C60"/>
    <mergeCell ref="E34:G34"/>
    <mergeCell ref="E35:G35"/>
    <mergeCell ref="A38:I41"/>
    <mergeCell ref="A37:G37"/>
    <mergeCell ref="A50:G50"/>
    <mergeCell ref="A49:B49"/>
    <mergeCell ref="D45:G45"/>
    <mergeCell ref="D46:G46"/>
    <mergeCell ref="D47:G47"/>
    <mergeCell ref="A14:B14"/>
    <mergeCell ref="C14:E14"/>
    <mergeCell ref="C15:E15"/>
    <mergeCell ref="C24:G24"/>
    <mergeCell ref="E33:G33"/>
    <mergeCell ref="C27:E27"/>
    <mergeCell ref="C26:G26"/>
    <mergeCell ref="A22:C22"/>
    <mergeCell ref="A1:H1"/>
    <mergeCell ref="C13:G13"/>
    <mergeCell ref="I5:K5"/>
    <mergeCell ref="I6:K6"/>
    <mergeCell ref="C7:E7"/>
    <mergeCell ref="A10:B10"/>
    <mergeCell ref="C6:E6"/>
    <mergeCell ref="C10:H10"/>
    <mergeCell ref="I9:J9"/>
  </mergeCells>
  <conditionalFormatting sqref="C16:C20">
    <cfRule type="expression" dxfId="9" priority="10">
      <formula>$C$14="Meerdaags promotietoernooi"</formula>
    </cfRule>
    <cfRule type="expression" dxfId="8" priority="11">
      <formula>$C$14="Meerdaags regionaal toernooi"</formula>
    </cfRule>
  </conditionalFormatting>
  <conditionalFormatting sqref="I16:I19">
    <cfRule type="expression" dxfId="7" priority="9">
      <formula>$C$14="Meerdaags regionaal toernooi"</formula>
    </cfRule>
  </conditionalFormatting>
  <conditionalFormatting sqref="I16:I19">
    <cfRule type="expression" dxfId="6" priority="8">
      <formula>$C$14="Meerdaags promotietoernooi"</formula>
    </cfRule>
  </conditionalFormatting>
  <conditionalFormatting sqref="C27:E27">
    <cfRule type="expression" dxfId="5" priority="20" stopIfTrue="1">
      <formula>$C$26="Anders, nl:"</formula>
    </cfRule>
  </conditionalFormatting>
  <conditionalFormatting sqref="A38:I41">
    <cfRule type="expression" dxfId="4" priority="6">
      <formula>$I$37="Nee"</formula>
    </cfRule>
  </conditionalFormatting>
  <conditionalFormatting sqref="I28">
    <cfRule type="expression" dxfId="3" priority="2">
      <formula>$C$28="C-J-W"</formula>
    </cfRule>
    <cfRule type="expression" dxfId="2" priority="3">
      <formula>$C$28="C-J"</formula>
    </cfRule>
    <cfRule type="expression" dxfId="1" priority="4">
      <formula>$C$28="C"</formula>
    </cfRule>
  </conditionalFormatting>
  <conditionalFormatting sqref="A51:I54">
    <cfRule type="expression" dxfId="0" priority="1">
      <formula>$I$50="Ja"</formula>
    </cfRule>
  </conditionalFormatting>
  <pageMargins left="0.78740157480314965" right="0" top="1.5748031496062993" bottom="0" header="0.59055118110236227" footer="0.59055118110236227"/>
  <pageSetup paperSize="9" scale="95" orientation="portrait" r:id="rId1"/>
  <headerFooter alignWithMargins="0">
    <oddHeader xml:space="preserve">&amp;L&amp;G&amp;R&amp;"Arial,Vet"&amp;12
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'Keuzemenu''s'!$B$1:$B$8</xm:f>
          </x14:formula1>
          <xm:sqref>C25:G25</xm:sqref>
        </x14:dataValidation>
        <x14:dataValidation type="list" allowBlank="1" showInputMessage="1" showErrorMessage="1">
          <x14:formula1>
            <xm:f>'Keuzemenu''s'!$A$1:$A$3</xm:f>
          </x14:formula1>
          <xm:sqref>I31:K31 I32:I37 I50 I55 J57:J58</xm:sqref>
        </x14:dataValidation>
        <x14:dataValidation type="list" allowBlank="1" showInputMessage="1" showErrorMessage="1">
          <x14:formula1>
            <xm:f>'Keuzemenu''s'!$T$1:$T$2</xm:f>
          </x14:formula1>
          <xm:sqref>A70:G70</xm:sqref>
        </x14:dataValidation>
        <x14:dataValidation type="list" allowBlank="1" showInputMessage="1" showErrorMessage="1">
          <x14:formula1>
            <xm:f>'Keuzemenu''s'!$C$1:$C$10</xm:f>
          </x14:formula1>
          <xm:sqref>C26:G26</xm:sqref>
        </x14:dataValidation>
        <x14:dataValidation type="list" allowBlank="1" showInputMessage="1" showErrorMessage="1">
          <x14:formula1>
            <xm:f>'Keuzemenu''s'!$Z$1:$Z$2</xm:f>
          </x14:formula1>
          <xm:sqref>A75:G75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topLeftCell="N1" zoomScaleNormal="100" workbookViewId="0">
      <selection activeCell="N1" sqref="A1:XFD1048576"/>
    </sheetView>
  </sheetViews>
  <sheetFormatPr defaultColWidth="9.140625" defaultRowHeight="10.5" x14ac:dyDescent="0.15"/>
  <cols>
    <col min="1" max="1" width="6.42578125" style="169" bestFit="1" customWidth="1"/>
    <col min="2" max="2" width="9.7109375" style="169" bestFit="1" customWidth="1"/>
    <col min="3" max="3" width="56.42578125" style="169" bestFit="1" customWidth="1"/>
    <col min="4" max="4" width="6.42578125" style="169" bestFit="1" customWidth="1"/>
    <col min="5" max="5" width="10.85546875" style="169" bestFit="1" customWidth="1"/>
    <col min="6" max="6" width="43.42578125" style="169" bestFit="1" customWidth="1"/>
    <col min="7" max="7" width="36.85546875" style="169" bestFit="1" customWidth="1"/>
    <col min="8" max="8" width="6.42578125" style="170" bestFit="1" customWidth="1"/>
    <col min="9" max="9" width="6.42578125" style="171" bestFit="1" customWidth="1"/>
    <col min="10" max="10" width="10.42578125" style="172" bestFit="1" customWidth="1"/>
    <col min="11" max="11" width="9.140625" style="174"/>
    <col min="12" max="15" width="9.140625" style="169"/>
    <col min="16" max="16" width="23.28515625" style="169" bestFit="1" customWidth="1"/>
    <col min="17" max="17" width="27.140625" style="169" bestFit="1" customWidth="1"/>
    <col min="18" max="18" width="9.140625" style="169"/>
    <col min="19" max="19" width="23" style="169" bestFit="1" customWidth="1"/>
    <col min="20" max="16384" width="9.140625" style="169"/>
  </cols>
  <sheetData>
    <row r="1" spans="1:26" s="101" customFormat="1" x14ac:dyDescent="0.15">
      <c r="A1" s="101" t="s">
        <v>1</v>
      </c>
      <c r="B1" s="101" t="s">
        <v>1</v>
      </c>
      <c r="C1" s="165" t="s">
        <v>1</v>
      </c>
      <c r="D1" s="101" t="s">
        <v>1</v>
      </c>
      <c r="E1" s="101" t="s">
        <v>1</v>
      </c>
      <c r="F1" s="101" t="s">
        <v>182</v>
      </c>
      <c r="G1" s="101" t="s">
        <v>182</v>
      </c>
      <c r="H1" s="166" t="s">
        <v>1</v>
      </c>
      <c r="I1" s="167" t="s">
        <v>1</v>
      </c>
      <c r="J1" s="168" t="s">
        <v>64</v>
      </c>
      <c r="K1" s="101" t="s">
        <v>182</v>
      </c>
      <c r="P1" s="101" t="s">
        <v>1</v>
      </c>
      <c r="Q1" s="101" t="s">
        <v>1</v>
      </c>
      <c r="R1" s="101" t="s">
        <v>1</v>
      </c>
      <c r="S1" s="101" t="s">
        <v>209</v>
      </c>
      <c r="T1" s="101" t="s">
        <v>182</v>
      </c>
      <c r="Z1" s="101" t="s">
        <v>182</v>
      </c>
    </row>
    <row r="2" spans="1:26" x14ac:dyDescent="0.15">
      <c r="A2" s="169" t="s">
        <v>2</v>
      </c>
      <c r="B2" s="169" t="s">
        <v>114</v>
      </c>
      <c r="C2" s="169" t="s">
        <v>150</v>
      </c>
      <c r="D2" s="169" t="s">
        <v>27</v>
      </c>
      <c r="E2" s="169" t="s">
        <v>29</v>
      </c>
      <c r="F2" s="169" t="s">
        <v>189</v>
      </c>
      <c r="G2" s="169" t="s">
        <v>33</v>
      </c>
      <c r="H2" s="170" t="s">
        <v>92</v>
      </c>
      <c r="I2" s="171">
        <v>0</v>
      </c>
      <c r="J2" s="172" t="s">
        <v>91</v>
      </c>
      <c r="K2" s="169" t="s">
        <v>100</v>
      </c>
      <c r="P2" s="169" t="s">
        <v>105</v>
      </c>
      <c r="Q2" s="169" t="s">
        <v>120</v>
      </c>
      <c r="R2" s="169" t="s">
        <v>127</v>
      </c>
      <c r="S2" s="179" t="s">
        <v>201</v>
      </c>
      <c r="T2" s="169" t="s">
        <v>190</v>
      </c>
      <c r="Z2" s="169" t="s">
        <v>205</v>
      </c>
    </row>
    <row r="3" spans="1:26" x14ac:dyDescent="0.15">
      <c r="A3" s="169" t="s">
        <v>3</v>
      </c>
      <c r="B3" s="169" t="s">
        <v>109</v>
      </c>
      <c r="C3" s="173" t="s">
        <v>192</v>
      </c>
      <c r="D3" s="169" t="s">
        <v>199</v>
      </c>
      <c r="E3" s="169" t="s">
        <v>30</v>
      </c>
      <c r="H3" s="170">
        <v>7</v>
      </c>
      <c r="I3" s="171">
        <v>1</v>
      </c>
      <c r="J3" s="172" t="s">
        <v>90</v>
      </c>
      <c r="P3" s="169" t="s">
        <v>106</v>
      </c>
      <c r="Q3" s="169" t="s">
        <v>121</v>
      </c>
      <c r="R3" s="169" t="s">
        <v>128</v>
      </c>
      <c r="S3" s="179" t="s">
        <v>202</v>
      </c>
    </row>
    <row r="4" spans="1:26" x14ac:dyDescent="0.15">
      <c r="B4" s="169" t="s">
        <v>149</v>
      </c>
      <c r="C4" s="173" t="s">
        <v>193</v>
      </c>
      <c r="D4" s="169" t="s">
        <v>28</v>
      </c>
      <c r="E4" s="169" t="s">
        <v>31</v>
      </c>
      <c r="H4" s="170">
        <f t="shared" ref="H4:H48" si="0">+H3+1</f>
        <v>8</v>
      </c>
      <c r="I4" s="171">
        <v>2</v>
      </c>
      <c r="J4" s="172" t="s">
        <v>89</v>
      </c>
      <c r="P4" s="169" t="s">
        <v>107</v>
      </c>
      <c r="Q4" s="169" t="s">
        <v>122</v>
      </c>
      <c r="R4" s="169" t="s">
        <v>129</v>
      </c>
      <c r="S4" s="169" t="s">
        <v>135</v>
      </c>
    </row>
    <row r="5" spans="1:26" x14ac:dyDescent="0.15">
      <c r="B5" s="169" t="s">
        <v>112</v>
      </c>
      <c r="C5" s="173" t="s">
        <v>194</v>
      </c>
      <c r="E5" s="169" t="s">
        <v>32</v>
      </c>
      <c r="H5" s="170">
        <f t="shared" si="0"/>
        <v>9</v>
      </c>
      <c r="I5" s="171">
        <v>3</v>
      </c>
      <c r="J5" s="172" t="s">
        <v>88</v>
      </c>
      <c r="P5" s="169" t="s">
        <v>108</v>
      </c>
      <c r="Q5" s="169" t="s">
        <v>123</v>
      </c>
      <c r="R5" s="169" t="s">
        <v>131</v>
      </c>
      <c r="S5" s="169" t="s">
        <v>136</v>
      </c>
    </row>
    <row r="6" spans="1:26" x14ac:dyDescent="0.15">
      <c r="B6" s="169" t="s">
        <v>110</v>
      </c>
      <c r="C6" s="169" t="s">
        <v>195</v>
      </c>
      <c r="E6" s="169" t="s">
        <v>36</v>
      </c>
      <c r="H6" s="170">
        <f t="shared" si="0"/>
        <v>10</v>
      </c>
      <c r="I6" s="171">
        <v>4</v>
      </c>
      <c r="J6" s="172" t="s">
        <v>86</v>
      </c>
      <c r="R6" s="169" t="s">
        <v>130</v>
      </c>
      <c r="S6" s="169" t="s">
        <v>137</v>
      </c>
    </row>
    <row r="7" spans="1:26" x14ac:dyDescent="0.15">
      <c r="B7" s="169" t="s">
        <v>113</v>
      </c>
      <c r="C7" s="169" t="s">
        <v>196</v>
      </c>
      <c r="E7" s="169" t="s">
        <v>26</v>
      </c>
      <c r="H7" s="170">
        <f t="shared" si="0"/>
        <v>11</v>
      </c>
      <c r="I7" s="171">
        <v>5</v>
      </c>
      <c r="J7" s="172" t="s">
        <v>85</v>
      </c>
      <c r="R7" s="169" t="s">
        <v>134</v>
      </c>
      <c r="S7" s="169" t="s">
        <v>138</v>
      </c>
    </row>
    <row r="8" spans="1:26" x14ac:dyDescent="0.15">
      <c r="B8" s="169" t="s">
        <v>111</v>
      </c>
      <c r="C8" s="173" t="s">
        <v>198</v>
      </c>
      <c r="H8" s="170">
        <f t="shared" si="0"/>
        <v>12</v>
      </c>
      <c r="I8" s="171">
        <v>6</v>
      </c>
      <c r="J8" s="172" t="s">
        <v>84</v>
      </c>
      <c r="R8" s="169" t="s">
        <v>132</v>
      </c>
      <c r="S8" s="169" t="s">
        <v>139</v>
      </c>
    </row>
    <row r="9" spans="1:26" x14ac:dyDescent="0.15">
      <c r="C9" s="173" t="s">
        <v>197</v>
      </c>
      <c r="H9" s="170">
        <f t="shared" si="0"/>
        <v>13</v>
      </c>
      <c r="I9" s="171">
        <v>7</v>
      </c>
      <c r="R9" s="169" t="s">
        <v>133</v>
      </c>
      <c r="S9" s="169" t="s">
        <v>140</v>
      </c>
    </row>
    <row r="10" spans="1:26" x14ac:dyDescent="0.15">
      <c r="C10" s="173" t="s">
        <v>26</v>
      </c>
      <c r="H10" s="170">
        <f t="shared" si="0"/>
        <v>14</v>
      </c>
      <c r="I10" s="171">
        <v>8</v>
      </c>
    </row>
    <row r="11" spans="1:26" x14ac:dyDescent="0.15">
      <c r="H11" s="170">
        <f t="shared" si="0"/>
        <v>15</v>
      </c>
    </row>
    <row r="12" spans="1:26" x14ac:dyDescent="0.15">
      <c r="H12" s="170">
        <f t="shared" si="0"/>
        <v>16</v>
      </c>
    </row>
    <row r="13" spans="1:26" x14ac:dyDescent="0.15">
      <c r="H13" s="170">
        <f t="shared" si="0"/>
        <v>17</v>
      </c>
    </row>
    <row r="14" spans="1:26" x14ac:dyDescent="0.15">
      <c r="H14" s="170">
        <f t="shared" si="0"/>
        <v>18</v>
      </c>
    </row>
    <row r="15" spans="1:26" x14ac:dyDescent="0.15">
      <c r="H15" s="170">
        <f t="shared" si="0"/>
        <v>19</v>
      </c>
    </row>
    <row r="16" spans="1:26" x14ac:dyDescent="0.15">
      <c r="H16" s="170">
        <f t="shared" si="0"/>
        <v>20</v>
      </c>
    </row>
    <row r="17" spans="1:8" x14ac:dyDescent="0.15">
      <c r="H17" s="170">
        <f t="shared" si="0"/>
        <v>21</v>
      </c>
    </row>
    <row r="18" spans="1:8" x14ac:dyDescent="0.15">
      <c r="H18" s="170">
        <f t="shared" si="0"/>
        <v>22</v>
      </c>
    </row>
    <row r="19" spans="1:8" x14ac:dyDescent="0.15">
      <c r="A19" s="175"/>
      <c r="H19" s="170">
        <f t="shared" si="0"/>
        <v>23</v>
      </c>
    </row>
    <row r="20" spans="1:8" x14ac:dyDescent="0.15">
      <c r="A20" s="175"/>
      <c r="H20" s="170">
        <f t="shared" si="0"/>
        <v>24</v>
      </c>
    </row>
    <row r="21" spans="1:8" x14ac:dyDescent="0.15">
      <c r="A21" s="175"/>
      <c r="H21" s="170">
        <f t="shared" si="0"/>
        <v>25</v>
      </c>
    </row>
    <row r="22" spans="1:8" x14ac:dyDescent="0.15">
      <c r="A22" s="175"/>
      <c r="H22" s="170">
        <f t="shared" si="0"/>
        <v>26</v>
      </c>
    </row>
    <row r="23" spans="1:8" x14ac:dyDescent="0.15">
      <c r="H23" s="170">
        <f t="shared" si="0"/>
        <v>27</v>
      </c>
    </row>
    <row r="24" spans="1:8" x14ac:dyDescent="0.15">
      <c r="H24" s="170">
        <f t="shared" si="0"/>
        <v>28</v>
      </c>
    </row>
    <row r="25" spans="1:8" x14ac:dyDescent="0.15">
      <c r="H25" s="170">
        <f t="shared" si="0"/>
        <v>29</v>
      </c>
    </row>
    <row r="26" spans="1:8" x14ac:dyDescent="0.15">
      <c r="H26" s="170">
        <f t="shared" si="0"/>
        <v>30</v>
      </c>
    </row>
    <row r="27" spans="1:8" x14ac:dyDescent="0.15">
      <c r="H27" s="170">
        <f t="shared" si="0"/>
        <v>31</v>
      </c>
    </row>
    <row r="28" spans="1:8" x14ac:dyDescent="0.15">
      <c r="H28" s="170">
        <f t="shared" si="0"/>
        <v>32</v>
      </c>
    </row>
    <row r="29" spans="1:8" x14ac:dyDescent="0.15">
      <c r="H29" s="170">
        <f t="shared" si="0"/>
        <v>33</v>
      </c>
    </row>
    <row r="30" spans="1:8" x14ac:dyDescent="0.15">
      <c r="H30" s="170">
        <f t="shared" si="0"/>
        <v>34</v>
      </c>
    </row>
    <row r="31" spans="1:8" x14ac:dyDescent="0.15">
      <c r="H31" s="170">
        <f t="shared" si="0"/>
        <v>35</v>
      </c>
    </row>
    <row r="32" spans="1:8" x14ac:dyDescent="0.15">
      <c r="H32" s="170">
        <f t="shared" si="0"/>
        <v>36</v>
      </c>
    </row>
    <row r="33" spans="8:8" x14ac:dyDescent="0.15">
      <c r="H33" s="170">
        <f t="shared" si="0"/>
        <v>37</v>
      </c>
    </row>
    <row r="34" spans="8:8" x14ac:dyDescent="0.15">
      <c r="H34" s="170">
        <f t="shared" si="0"/>
        <v>38</v>
      </c>
    </row>
    <row r="35" spans="8:8" x14ac:dyDescent="0.15">
      <c r="H35" s="170">
        <f t="shared" si="0"/>
        <v>39</v>
      </c>
    </row>
    <row r="36" spans="8:8" x14ac:dyDescent="0.15">
      <c r="H36" s="170">
        <f t="shared" si="0"/>
        <v>40</v>
      </c>
    </row>
    <row r="37" spans="8:8" x14ac:dyDescent="0.15">
      <c r="H37" s="170">
        <f t="shared" si="0"/>
        <v>41</v>
      </c>
    </row>
    <row r="38" spans="8:8" x14ac:dyDescent="0.15">
      <c r="H38" s="170">
        <f t="shared" si="0"/>
        <v>42</v>
      </c>
    </row>
    <row r="39" spans="8:8" x14ac:dyDescent="0.15">
      <c r="H39" s="170">
        <f t="shared" si="0"/>
        <v>43</v>
      </c>
    </row>
    <row r="40" spans="8:8" x14ac:dyDescent="0.15">
      <c r="H40" s="170">
        <f t="shared" si="0"/>
        <v>44</v>
      </c>
    </row>
    <row r="41" spans="8:8" x14ac:dyDescent="0.15">
      <c r="H41" s="170">
        <f t="shared" si="0"/>
        <v>45</v>
      </c>
    </row>
    <row r="42" spans="8:8" x14ac:dyDescent="0.15">
      <c r="H42" s="170">
        <f t="shared" si="0"/>
        <v>46</v>
      </c>
    </row>
    <row r="43" spans="8:8" x14ac:dyDescent="0.15">
      <c r="H43" s="170">
        <f t="shared" si="0"/>
        <v>47</v>
      </c>
    </row>
    <row r="44" spans="8:8" x14ac:dyDescent="0.15">
      <c r="H44" s="170">
        <f t="shared" si="0"/>
        <v>48</v>
      </c>
    </row>
    <row r="45" spans="8:8" x14ac:dyDescent="0.15">
      <c r="H45" s="170">
        <f t="shared" si="0"/>
        <v>49</v>
      </c>
    </row>
    <row r="46" spans="8:8" x14ac:dyDescent="0.15">
      <c r="H46" s="170">
        <f t="shared" si="0"/>
        <v>50</v>
      </c>
    </row>
    <row r="47" spans="8:8" x14ac:dyDescent="0.15">
      <c r="H47" s="170">
        <f t="shared" si="0"/>
        <v>51</v>
      </c>
    </row>
    <row r="48" spans="8:8" x14ac:dyDescent="0.15">
      <c r="H48" s="170">
        <f t="shared" si="0"/>
        <v>52</v>
      </c>
    </row>
    <row r="49" spans="8:8" x14ac:dyDescent="0.15">
      <c r="H49" s="170">
        <f t="shared" ref="H49:H60" si="1">+H48+1</f>
        <v>53</v>
      </c>
    </row>
    <row r="50" spans="8:8" x14ac:dyDescent="0.15">
      <c r="H50" s="170">
        <f t="shared" si="1"/>
        <v>54</v>
      </c>
    </row>
    <row r="51" spans="8:8" x14ac:dyDescent="0.15">
      <c r="H51" s="170">
        <f t="shared" si="1"/>
        <v>55</v>
      </c>
    </row>
    <row r="52" spans="8:8" x14ac:dyDescent="0.15">
      <c r="H52" s="170">
        <f t="shared" si="1"/>
        <v>56</v>
      </c>
    </row>
    <row r="53" spans="8:8" x14ac:dyDescent="0.15">
      <c r="H53" s="170">
        <f t="shared" si="1"/>
        <v>57</v>
      </c>
    </row>
    <row r="54" spans="8:8" x14ac:dyDescent="0.15">
      <c r="H54" s="170">
        <f t="shared" si="1"/>
        <v>58</v>
      </c>
    </row>
    <row r="55" spans="8:8" x14ac:dyDescent="0.15">
      <c r="H55" s="170">
        <f t="shared" si="1"/>
        <v>59</v>
      </c>
    </row>
    <row r="56" spans="8:8" x14ac:dyDescent="0.15">
      <c r="H56" s="170">
        <f t="shared" si="1"/>
        <v>60</v>
      </c>
    </row>
    <row r="57" spans="8:8" x14ac:dyDescent="0.15">
      <c r="H57" s="170">
        <f t="shared" si="1"/>
        <v>61</v>
      </c>
    </row>
    <row r="58" spans="8:8" x14ac:dyDescent="0.15">
      <c r="H58" s="170">
        <f t="shared" si="1"/>
        <v>62</v>
      </c>
    </row>
    <row r="59" spans="8:8" x14ac:dyDescent="0.15">
      <c r="H59" s="170">
        <f t="shared" si="1"/>
        <v>63</v>
      </c>
    </row>
    <row r="60" spans="8:8" x14ac:dyDescent="0.15">
      <c r="H60" s="170">
        <f t="shared" si="1"/>
        <v>64</v>
      </c>
    </row>
    <row r="61" spans="8:8" x14ac:dyDescent="0.15">
      <c r="H61" s="170" t="s">
        <v>43</v>
      </c>
    </row>
  </sheetData>
  <sheetProtection password="C44A" sheet="1" objects="1" scenarios="1" selectLockedCells="1" selectUnlockedCells="1"/>
  <sortState ref="P2:R9">
    <sortCondition ref="R9"/>
  </sortState>
  <hyperlinks>
    <hyperlink ref="S2" r:id="rId1"/>
    <hyperlink ref="S3" r:id="rId2"/>
  </hyperlinks>
  <pageMargins left="0.78740157480314965" right="0" top="1.9685039370078741" bottom="0" header="0.59055118110236227" footer="0.59055118110236227"/>
  <pageSetup paperSize="9" orientation="portrait" r:id="rId3"/>
  <headerFooter alignWithMargins="0">
    <oddHeader xml:space="preserve">&amp;L&amp;G&amp;C&amp;"Verdana,Vet"&amp;12
&amp;R&amp;"Arial,Vet"&amp;12
</oddHeader>
  </headerFooter>
  <legacyDrawingHF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5F72A91C9A4B997F0F6A94DBAADB" ma:contentTypeVersion="12" ma:contentTypeDescription="Een nieuw document maken." ma:contentTypeScope="" ma:versionID="ed4aa6e31d50319cb7b1776da522b183">
  <xsd:schema xmlns:xsd="http://www.w3.org/2001/XMLSchema" xmlns:xs="http://www.w3.org/2001/XMLSchema" xmlns:p="http://schemas.microsoft.com/office/2006/metadata/properties" xmlns:ns2="f795b9e7-e91f-400b-be69-d69c7b2c4427" xmlns:ns3="99f834e3-ed61-48b8-ba20-c06fa2f0f3e7" targetNamespace="http://schemas.microsoft.com/office/2006/metadata/properties" ma:root="true" ma:fieldsID="f57eebb610c6e16a63003189952b8563" ns2:_="" ns3:_="">
    <xsd:import namespace="f795b9e7-e91f-400b-be69-d69c7b2c4427"/>
    <xsd:import namespace="99f834e3-ed61-48b8-ba20-c06fa2f0f3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5b9e7-e91f-400b-be69-d69c7b2c4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834e3-ed61-48b8-ba20-c06fa2f0f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D07877-46D0-4710-82ED-3672166F2B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54EBB4-4552-4928-8D0B-65B007F1D3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5b9e7-e91f-400b-be69-d69c7b2c4427"/>
    <ds:schemaRef ds:uri="99f834e3-ed61-48b8-ba20-c06fa2f0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A674ED-1182-4C58-B0A4-A7571446A99D}">
  <ds:schemaRefs>
    <ds:schemaRef ds:uri="http://purl.org/dc/dcmitype/"/>
    <ds:schemaRef ds:uri="http://purl.org/dc/terms/"/>
    <ds:schemaRef ds:uri="99f834e3-ed61-48b8-ba20-c06fa2f0f3e7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f795b9e7-e91f-400b-be69-d69c7b2c442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0. Richtspeeldagen NPC</vt:lpstr>
      <vt:lpstr>1. Aanvraagfomulier</vt:lpstr>
      <vt:lpstr>2. Speellocatie</vt:lpstr>
      <vt:lpstr>3. Rapportageformulier</vt:lpstr>
      <vt:lpstr>Keuzemenu's</vt:lpstr>
    </vt:vector>
  </TitlesOfParts>
  <Company>Huis van de 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 Beckers</dc:creator>
  <cp:lastModifiedBy>admin</cp:lastModifiedBy>
  <cp:lastPrinted>2019-02-28T07:57:05Z</cp:lastPrinted>
  <dcterms:created xsi:type="dcterms:W3CDTF">2011-09-19T06:49:43Z</dcterms:created>
  <dcterms:modified xsi:type="dcterms:W3CDTF">2020-02-07T09:03:27Z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0x010100F3355F72A91C9A4B997F0F6A94DBAADB</vt:lpwstr>
  </property>
  <property fmtid="{D5CDD505-2E9C-101B-9397-08002B2CF9AE}" pid="3" name="AuthorIds_UIVersion_12288">
    <vt:lpwstr>21</vt:lpwstr>
  </property>
</Properties>
</file>